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1"/>
  </bookViews>
  <sheets>
    <sheet name="Tris" sheetId="1" r:id="rId1"/>
    <sheet name="Test Shapiro-Wilk" sheetId="2" r:id="rId2"/>
    <sheet name="Table Shapiro" sheetId="3" state="hidden" r:id="rId3"/>
    <sheet name="Coeff" sheetId="4" state="hidden" r:id="rId4"/>
  </sheets>
  <definedNames>
    <definedName name="BIDON">'Table Shapiro'!$B$10:$C$56</definedName>
    <definedName name="COEFF">'Coeff'!$A$5:$AU$29</definedName>
    <definedName name="Table_3_Shapiro">'Table Shapiro'!$F$11:$O$59</definedName>
    <definedName name="Table_Sapiro_3">'Table Shapiro'!$F$11:$O$59</definedName>
    <definedName name="TABLE_SHAPIRO">'Table Shapiro'!$B$10:$C$56</definedName>
    <definedName name="Table_Shapiro_3">'Table Shapiro'!$F$11:$O$59</definedName>
    <definedName name="TABLE2_SHAPIRO">'Table Shapiro'!$B$10:$D$56</definedName>
  </definedNames>
  <calcPr fullCalcOnLoad="1"/>
</workbook>
</file>

<file path=xl/sharedStrings.xml><?xml version="1.0" encoding="utf-8"?>
<sst xmlns="http://schemas.openxmlformats.org/spreadsheetml/2006/main" count="90" uniqueCount="85">
  <si>
    <t>n</t>
  </si>
  <si>
    <t>Rang</t>
  </si>
  <si>
    <t>W</t>
  </si>
  <si>
    <t>diff</t>
  </si>
  <si>
    <t>TABLE DE SHAPIRO-WILK</t>
  </si>
  <si>
    <t>i</t>
  </si>
  <si>
    <t xml:space="preserve">0,391'7 </t>
  </si>
  <si>
    <r>
      <t>Table des coefficients a</t>
    </r>
    <r>
      <rPr>
        <b/>
        <vertAlign val="subscript"/>
        <sz val="12"/>
        <rFont val="Arial"/>
        <family val="2"/>
      </rPr>
      <t>i</t>
    </r>
    <r>
      <rPr>
        <b/>
        <sz val="12"/>
        <rFont val="Arial"/>
        <family val="2"/>
      </rPr>
      <t xml:space="preserve"> du test de Shapiro-Wilk</t>
    </r>
  </si>
  <si>
    <t>Risque 5%</t>
  </si>
  <si>
    <t>Risque 1%</t>
  </si>
  <si>
    <r>
      <t>NB: Si W est plus grand ou égal au W1-</t>
    </r>
    <r>
      <rPr>
        <sz val="9"/>
        <rFont val="Times New Roman"/>
        <family val="1"/>
      </rPr>
      <t>α</t>
    </r>
    <r>
      <rPr>
        <sz val="9"/>
        <rFont val="Arial"/>
        <family val="0"/>
      </rPr>
      <t xml:space="preserve">,n de la table alors on considère la distribution comme normale </t>
    </r>
  </si>
  <si>
    <t>n ai</t>
  </si>
  <si>
    <t>n-3</t>
  </si>
  <si>
    <t>SCE</t>
  </si>
  <si>
    <t>Coeff a</t>
  </si>
  <si>
    <t>a x diff</t>
  </si>
  <si>
    <t>Somme (a x d)</t>
  </si>
  <si>
    <t>W 5% table</t>
  </si>
  <si>
    <t>Décroissant</t>
  </si>
  <si>
    <t>Croissant</t>
  </si>
  <si>
    <t>Préparation des données</t>
  </si>
  <si>
    <t>2. Sélectionner les valeurs</t>
  </si>
  <si>
    <t>=&gt; Données / Trier / Décroissant + "pas de ligne de titre"</t>
  </si>
  <si>
    <t>=&gt; Données / Trier / Croissant + "pas de ligne de titre"</t>
  </si>
  <si>
    <t>8. Lire le résultat du test dans la feuille "Test Shapiro-Wilk"</t>
  </si>
  <si>
    <t>N.B. Le test est déconseillé si n &lt; 30</t>
  </si>
  <si>
    <t>N.B. Ne faire aucun tri dans la feuille "Test Shapiro-Wilk"</t>
  </si>
  <si>
    <t>N.B. Ce test est déconseillé pour n &lt; 30</t>
  </si>
  <si>
    <r>
      <t xml:space="preserve">3. Trier les valeurs par ordre </t>
    </r>
    <r>
      <rPr>
        <b/>
        <sz val="11"/>
        <rFont val="Arial"/>
        <family val="2"/>
      </rPr>
      <t>DECROISSANT</t>
    </r>
  </si>
  <si>
    <r>
      <t xml:space="preserve">6. Trier les valeurs par ordre </t>
    </r>
    <r>
      <rPr>
        <b/>
        <sz val="11"/>
        <rFont val="Arial"/>
        <family val="2"/>
      </rPr>
      <t>CROISSANT</t>
    </r>
  </si>
  <si>
    <r>
      <t xml:space="preserve">4. Copier les valeurs triées et les coller dans la feuille </t>
    </r>
    <r>
      <rPr>
        <b/>
        <sz val="11"/>
        <rFont val="Arial"/>
        <family val="2"/>
      </rPr>
      <t xml:space="preserve">"Test Shapiro-Wilk" </t>
    </r>
    <r>
      <rPr>
        <b/>
        <u val="single"/>
        <sz val="11"/>
        <rFont val="Arial"/>
        <family val="2"/>
      </rPr>
      <t>en colonne B</t>
    </r>
  </si>
  <si>
    <r>
      <t xml:space="preserve">7. Copier les valeurs triées et les coller dans la feuille </t>
    </r>
    <r>
      <rPr>
        <b/>
        <sz val="11"/>
        <rFont val="Arial"/>
        <family val="2"/>
      </rPr>
      <t xml:space="preserve">"Test Shapiro-Wilk" </t>
    </r>
    <r>
      <rPr>
        <b/>
        <u val="single"/>
        <sz val="11"/>
        <rFont val="Arial"/>
        <family val="2"/>
      </rPr>
      <t>en colonne C</t>
    </r>
  </si>
  <si>
    <t>5. Sélectionner à nouveau les valeurs en colonne K de cette feuille</t>
  </si>
  <si>
    <t>lepape.gilles@neuf.fr</t>
  </si>
  <si>
    <t>Si problème   =&gt;</t>
  </si>
  <si>
    <t>Remarques</t>
  </si>
  <si>
    <t>Il y a trois tests principalement utilisés pour vérifier la normalité d'une distribution.</t>
  </si>
  <si>
    <t>- le test de Kolmogorov-Smirnov</t>
  </si>
  <si>
    <t>Il suppose connus la moyenne et l'écart type de la population d'où est tiré l'échantillon.</t>
  </si>
  <si>
    <t>Il ne convient pas avec un effectif inférieur à 2000 individus</t>
  </si>
  <si>
    <t>Il est toujours trop optimiste : il a tendance à déclarer que la distribution observée ne s'écarte pas</t>
  </si>
  <si>
    <t>d'une distribution normale, même si ce n'est pas le cas.</t>
  </si>
  <si>
    <t>- le test de Lilliefors</t>
  </si>
  <si>
    <t>C'est une adaptation du test de Kolmogorov-Smirnov consistant à évaluer la moyenne et l'écart type</t>
  </si>
  <si>
    <t>de la population à partir de l'échantillon étudié.</t>
  </si>
  <si>
    <t>- le test de Shapiro-Wilk</t>
  </si>
  <si>
    <t>C'est le seul test adapté à des échantillons inférieurs à 2000.</t>
  </si>
  <si>
    <t>Tant que les échantillons sont de taille suffisante il n'est pas trop permissif.</t>
  </si>
  <si>
    <t xml:space="preserve">Si l'échantillon est inférieur à 30 le test a tendance à indiquer que la distribution ne s'écarte pas </t>
  </si>
  <si>
    <t>d'une distribution normale même si ce n'est pas le cas de la population d'où est tiré l'échantillon.</t>
  </si>
  <si>
    <t>Dans tous les cas, si le test indique que l'on sécarte significativement d'une distribution normale,</t>
  </si>
  <si>
    <t>on peut avoir confiance dans la conclusion.</t>
  </si>
  <si>
    <t xml:space="preserve">Il a les mêmes exigences et les mêmes défauts que le test de Kolmogorov-Smirnov : effectifs </t>
  </si>
  <si>
    <t>très importants et grande permissivité.</t>
  </si>
  <si>
    <r>
      <t xml:space="preserve">1. Coller la série de valeurs (sans titre) </t>
    </r>
    <r>
      <rPr>
        <b/>
        <sz val="11"/>
        <rFont val="Arial"/>
        <family val="2"/>
      </rPr>
      <t>dans la colonne K</t>
    </r>
    <r>
      <rPr>
        <sz val="11"/>
        <rFont val="Arial"/>
        <family val="2"/>
      </rPr>
      <t xml:space="preserve"> de cette feuille</t>
    </r>
  </si>
  <si>
    <t xml:space="preserve">ou bouton </t>
  </si>
  <si>
    <t>NE PAS FAIRE DE TRI DANS CETTE FEUILLE</t>
  </si>
  <si>
    <t>1. Préparer les données comme indiqué dans la feuille "Tris" puis les importer en colonnes B et C dans les cellules colorées</t>
  </si>
  <si>
    <t>1 - alpha</t>
  </si>
  <si>
    <t>W 10% table</t>
  </si>
  <si>
    <t>W 50% table</t>
  </si>
  <si>
    <t>Interprétation du test</t>
  </si>
  <si>
    <t>Hypothèse nulle = H0 :</t>
  </si>
  <si>
    <t>Hypothèse alternative H1 :</t>
  </si>
  <si>
    <t>la distribution observée est significativement différente d'une distribution normale.</t>
  </si>
  <si>
    <t>Si l'effectif est faible, la puissance du test diminue.</t>
  </si>
  <si>
    <t>Si l'effectif est supérieur à 30, on pourra accepter H0 si la différence entre</t>
  </si>
  <si>
    <t>Pour accepter H0 il sera alors conseillé d'exiger que la différence avec une distribution</t>
  </si>
  <si>
    <r>
      <t xml:space="preserve">normale soit </t>
    </r>
    <r>
      <rPr>
        <u val="single"/>
        <sz val="10"/>
        <rFont val="Arial"/>
        <family val="2"/>
      </rPr>
      <t>très nettement non significative</t>
    </r>
    <r>
      <rPr>
        <sz val="10"/>
        <rFont val="Arial"/>
        <family val="0"/>
      </rPr>
      <t xml:space="preserve"> (p = 10% ou plus)</t>
    </r>
  </si>
  <si>
    <t>la distribution observée ne s'écarte pas significativement d'une distribution normale.</t>
  </si>
  <si>
    <t>- si n est inférieur à 15, exiger un seuil de 50%</t>
  </si>
  <si>
    <t>- si n est compris entre 15 et 30, exiger un seuil de 10%</t>
  </si>
  <si>
    <t>- si n est supérieur à 30 on pourra se contenter d'un seuil de 5%</t>
  </si>
  <si>
    <t>Au seuil de 50%</t>
  </si>
  <si>
    <t>Au seuil de 10%</t>
  </si>
  <si>
    <t>Au seuil de 5%</t>
  </si>
  <si>
    <t>Dans tous les cas, si le test indique de rejeter H0, c'est-à-dire que la distribution</t>
  </si>
  <si>
    <r>
      <t xml:space="preserve">Ce test est généralement utilisé car on cherche à </t>
    </r>
    <r>
      <rPr>
        <u val="single"/>
        <sz val="10"/>
        <rFont val="Arial"/>
        <family val="2"/>
      </rPr>
      <t>accepter H0.</t>
    </r>
  </si>
  <si>
    <t>NE SUIT PAS une loi normale, on peut avoir confiance dans la conclusion.</t>
  </si>
  <si>
    <t>2. Lire l'interprétation et le résultat du test</t>
  </si>
  <si>
    <r>
      <t>Nous conseillons</t>
    </r>
    <r>
      <rPr>
        <sz val="10"/>
        <rFont val="Arial"/>
        <family val="0"/>
      </rPr>
      <t xml:space="preserve"> :</t>
    </r>
  </si>
  <si>
    <r>
      <t xml:space="preserve">la distribution observée et la distribution normale est </t>
    </r>
    <r>
      <rPr>
        <u val="single"/>
        <sz val="10"/>
        <rFont val="Arial"/>
        <family val="2"/>
      </rPr>
      <t>non significative</t>
    </r>
    <r>
      <rPr>
        <sz val="10"/>
        <rFont val="Arial"/>
        <family val="0"/>
      </rPr>
      <t xml:space="preserve"> au seuil de 5% (ou plus).</t>
    </r>
  </si>
  <si>
    <t>Effectif =</t>
  </si>
  <si>
    <t>RESULTAT</t>
  </si>
  <si>
    <t>Test de non normalité de Shapiro &amp; Wilk pour 4 &lt; n &lt; 51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</si>
</sst>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"/>
    <numFmt numFmtId="167" formatCode="0.000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9"/>
      <name val="Arial"/>
      <family val="0"/>
    </font>
    <font>
      <sz val="9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8.5"/>
      <name val="Times New Roman"/>
      <family val="1"/>
    </font>
    <font>
      <sz val="8.5"/>
      <name val="Times New Roman"/>
      <family val="1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19"/>
      <name val="Arial"/>
      <family val="2"/>
    </font>
    <font>
      <sz val="11"/>
      <name val="Times-Roman~17"/>
      <family val="0"/>
    </font>
    <font>
      <b/>
      <sz val="11"/>
      <name val="Times-Bold~14"/>
      <family val="0"/>
    </font>
    <font>
      <sz val="10"/>
      <color indexed="10"/>
      <name val="Arial"/>
      <family val="2"/>
    </font>
    <font>
      <u val="single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medium"/>
      <right style="hair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top"/>
    </xf>
    <xf numFmtId="1" fontId="3" fillId="0" borderId="2" xfId="0" applyNumberFormat="1" applyFont="1" applyFill="1" applyBorder="1" applyAlignment="1">
      <alignment horizontal="center" vertical="center"/>
    </xf>
    <xf numFmtId="167" fontId="3" fillId="0" borderId="2" xfId="0" applyNumberFormat="1" applyFont="1" applyFill="1" applyBorder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67" fontId="3" fillId="0" borderId="2" xfId="0" applyNumberFormat="1" applyFont="1" applyFill="1" applyBorder="1" applyAlignment="1">
      <alignment horizontal="center" vertical="center"/>
    </xf>
    <xf numFmtId="167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3" fillId="0" borderId="3" xfId="0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0" fillId="0" borderId="0" xfId="0" applyAlignment="1" applyProtection="1">
      <alignment/>
      <protection locked="0"/>
    </xf>
    <xf numFmtId="0" fontId="0" fillId="2" borderId="0" xfId="0" applyFill="1" applyAlignment="1">
      <alignment/>
    </xf>
    <xf numFmtId="0" fontId="16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2" fillId="2" borderId="0" xfId="0" applyFont="1" applyFill="1" applyAlignment="1" quotePrefix="1">
      <alignment/>
    </xf>
    <xf numFmtId="0" fontId="15" fillId="2" borderId="0" xfId="0" applyFont="1" applyFill="1" applyAlignment="1">
      <alignment/>
    </xf>
    <xf numFmtId="0" fontId="1" fillId="2" borderId="0" xfId="15" applyFill="1" applyAlignment="1">
      <alignment/>
    </xf>
    <xf numFmtId="0" fontId="10" fillId="2" borderId="0" xfId="0" applyFont="1" applyFill="1" applyAlignment="1" quotePrefix="1">
      <alignment/>
    </xf>
    <xf numFmtId="0" fontId="18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0" borderId="2" xfId="0" applyBorder="1" applyAlignment="1">
      <alignment/>
    </xf>
    <xf numFmtId="0" fontId="20" fillId="0" borderId="2" xfId="0" applyFont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0" fontId="20" fillId="3" borderId="2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4" borderId="4" xfId="0" applyFill="1" applyBorder="1" applyAlignment="1" applyProtection="1">
      <alignment/>
      <protection locked="0"/>
    </xf>
    <xf numFmtId="0" fontId="0" fillId="4" borderId="3" xfId="0" applyFill="1" applyBorder="1" applyAlignment="1" applyProtection="1">
      <alignment/>
      <protection locked="0"/>
    </xf>
    <xf numFmtId="0" fontId="0" fillId="4" borderId="5" xfId="0" applyFill="1" applyBorder="1" applyAlignment="1" applyProtection="1">
      <alignment/>
      <protection locked="0"/>
    </xf>
    <xf numFmtId="0" fontId="0" fillId="4" borderId="6" xfId="0" applyFill="1" applyBorder="1" applyAlignment="1" applyProtection="1">
      <alignment/>
      <protection locked="0"/>
    </xf>
    <xf numFmtId="0" fontId="0" fillId="4" borderId="7" xfId="0" applyFill="1" applyBorder="1" applyAlignment="1" applyProtection="1">
      <alignment/>
      <protection locked="0"/>
    </xf>
    <xf numFmtId="0" fontId="17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0" fillId="2" borderId="0" xfId="0" applyFill="1" applyAlignment="1" quotePrefix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vertical="top" wrapText="1"/>
    </xf>
    <xf numFmtId="0" fontId="23" fillId="2" borderId="0" xfId="0" applyFont="1" applyFill="1" applyAlignment="1">
      <alignment/>
    </xf>
    <xf numFmtId="0" fontId="0" fillId="5" borderId="8" xfId="0" applyFill="1" applyBorder="1" applyAlignment="1">
      <alignment/>
    </xf>
    <xf numFmtId="0" fontId="10" fillId="5" borderId="9" xfId="0" applyFont="1" applyFill="1" applyBorder="1" applyAlignment="1">
      <alignment/>
    </xf>
    <xf numFmtId="0" fontId="10" fillId="5" borderId="9" xfId="0" applyFont="1" applyFill="1" applyBorder="1" applyAlignment="1">
      <alignment horizontal="right"/>
    </xf>
    <xf numFmtId="0" fontId="10" fillId="5" borderId="9" xfId="0" applyFont="1" applyFill="1" applyBorder="1" applyAlignment="1">
      <alignment horizontal="left"/>
    </xf>
    <xf numFmtId="0" fontId="10" fillId="5" borderId="10" xfId="0" applyFont="1" applyFill="1" applyBorder="1" applyAlignment="1">
      <alignment/>
    </xf>
    <xf numFmtId="0" fontId="0" fillId="5" borderId="11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5" xfId="0" applyFill="1" applyBorder="1" applyAlignment="1">
      <alignment/>
    </xf>
    <xf numFmtId="0" fontId="10" fillId="5" borderId="11" xfId="0" applyFont="1" applyFill="1" applyBorder="1" applyAlignment="1">
      <alignment/>
    </xf>
    <xf numFmtId="0" fontId="10" fillId="5" borderId="0" xfId="0" applyFont="1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9" xfId="0" applyFill="1" applyBorder="1" applyAlignment="1">
      <alignment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anastats.fr/" TargetMode="External" /><Relationship Id="rId3" Type="http://schemas.openxmlformats.org/officeDocument/2006/relationships/hyperlink" Target="http://www.anastats.fr/" TargetMode="External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2</xdr:col>
      <xdr:colOff>323850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90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13</xdr:row>
      <xdr:rowOff>0</xdr:rowOff>
    </xdr:from>
    <xdr:to>
      <xdr:col>3</xdr:col>
      <xdr:colOff>333375</xdr:colOff>
      <xdr:row>14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4"/>
        <a:srcRect l="60052" t="5833" r="37321" b="91059"/>
        <a:stretch>
          <a:fillRect/>
        </a:stretch>
      </xdr:blipFill>
      <xdr:spPr>
        <a:xfrm>
          <a:off x="1447800" y="2324100"/>
          <a:ext cx="33337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3</xdr:col>
      <xdr:colOff>333375</xdr:colOff>
      <xdr:row>21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4"/>
        <a:srcRect l="57817" t="5761" r="39573" b="90823"/>
        <a:stretch>
          <a:fillRect/>
        </a:stretch>
      </xdr:blipFill>
      <xdr:spPr>
        <a:xfrm>
          <a:off x="1447800" y="3619500"/>
          <a:ext cx="33337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pape.gilles@neuf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53"/>
  <sheetViews>
    <sheetView workbookViewId="0" topLeftCell="A11">
      <selection activeCell="K17" sqref="K17"/>
    </sheetView>
  </sheetViews>
  <sheetFormatPr defaultColWidth="11.421875" defaultRowHeight="12.75"/>
  <cols>
    <col min="1" max="1" width="4.140625" style="0" customWidth="1"/>
    <col min="2" max="2" width="6.140625" style="0" customWidth="1"/>
    <col min="10" max="10" width="13.00390625" style="0" customWidth="1"/>
    <col min="11" max="11" width="19.28125" style="25" customWidth="1"/>
    <col min="12" max="22" width="11.421875" style="25" customWidth="1"/>
  </cols>
  <sheetData>
    <row r="1" spans="1:10" ht="12.75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12.75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12.75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ht="15.75">
      <c r="A4" s="26"/>
      <c r="B4" s="74" t="s">
        <v>84</v>
      </c>
      <c r="C4" s="75"/>
      <c r="D4" s="75"/>
      <c r="E4" s="75"/>
      <c r="F4" s="75"/>
      <c r="G4" s="75"/>
      <c r="H4" s="75"/>
      <c r="I4" s="76"/>
      <c r="J4" s="26"/>
    </row>
    <row r="5" spans="1:10" ht="12.75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3" ht="15.75">
      <c r="A6" s="26"/>
      <c r="B6" s="27" t="s">
        <v>27</v>
      </c>
      <c r="C6" s="26"/>
      <c r="D6" s="26"/>
      <c r="E6" s="26"/>
      <c r="F6" s="26"/>
      <c r="G6" s="26"/>
      <c r="H6" s="26"/>
      <c r="I6" s="26"/>
      <c r="J6" s="26"/>
      <c r="M6" s="41"/>
    </row>
    <row r="7" spans="1:13" ht="12.75">
      <c r="A7" s="26"/>
      <c r="B7" s="26"/>
      <c r="C7" s="26"/>
      <c r="D7" s="26"/>
      <c r="E7" s="26"/>
      <c r="F7" s="26"/>
      <c r="G7" s="26"/>
      <c r="H7" s="26"/>
      <c r="I7" s="26"/>
      <c r="J7" s="26"/>
      <c r="M7"/>
    </row>
    <row r="8" spans="1:13" ht="15">
      <c r="A8" s="26"/>
      <c r="B8" s="28" t="s">
        <v>20</v>
      </c>
      <c r="C8" s="29"/>
      <c r="D8" s="26"/>
      <c r="E8" s="26"/>
      <c r="F8" s="26"/>
      <c r="G8" s="26"/>
      <c r="H8" s="26"/>
      <c r="I8" s="26"/>
      <c r="J8" s="26"/>
      <c r="M8" s="41"/>
    </row>
    <row r="9" spans="1:13" ht="14.25">
      <c r="A9" s="26"/>
      <c r="B9" s="29"/>
      <c r="C9" s="29"/>
      <c r="D9" s="26"/>
      <c r="E9" s="26"/>
      <c r="F9" s="26"/>
      <c r="G9" s="26"/>
      <c r="H9" s="26"/>
      <c r="I9" s="26"/>
      <c r="J9" s="26"/>
      <c r="M9"/>
    </row>
    <row r="10" spans="1:13" ht="15">
      <c r="A10" s="26"/>
      <c r="B10" s="29" t="s">
        <v>54</v>
      </c>
      <c r="C10" s="29"/>
      <c r="D10" s="26"/>
      <c r="E10" s="26"/>
      <c r="F10" s="26"/>
      <c r="G10" s="26"/>
      <c r="H10" s="26"/>
      <c r="I10" s="26"/>
      <c r="J10" s="26"/>
      <c r="M10" s="41"/>
    </row>
    <row r="11" spans="1:13" ht="14.25">
      <c r="A11" s="26"/>
      <c r="B11" s="29" t="s">
        <v>21</v>
      </c>
      <c r="C11" s="29"/>
      <c r="D11" s="26"/>
      <c r="E11" s="26"/>
      <c r="F11" s="26"/>
      <c r="G11" s="26"/>
      <c r="H11" s="26"/>
      <c r="I11" s="26"/>
      <c r="J11" s="26"/>
      <c r="M11"/>
    </row>
    <row r="12" spans="1:13" ht="15">
      <c r="A12" s="26"/>
      <c r="B12" s="29" t="s">
        <v>28</v>
      </c>
      <c r="C12" s="29"/>
      <c r="D12" s="26"/>
      <c r="E12" s="26"/>
      <c r="F12" s="26"/>
      <c r="G12" s="26"/>
      <c r="H12" s="26"/>
      <c r="I12" s="26"/>
      <c r="J12" s="26"/>
      <c r="M12" s="41"/>
    </row>
    <row r="13" spans="1:13" ht="14.25">
      <c r="A13" s="26"/>
      <c r="B13" s="29"/>
      <c r="C13" s="30" t="s">
        <v>22</v>
      </c>
      <c r="D13" s="26"/>
      <c r="E13" s="26"/>
      <c r="F13" s="26"/>
      <c r="G13" s="26"/>
      <c r="H13" s="26"/>
      <c r="I13" s="26"/>
      <c r="J13" s="26"/>
      <c r="M13"/>
    </row>
    <row r="14" spans="1:13" ht="14.25">
      <c r="A14" s="26"/>
      <c r="B14" s="29"/>
      <c r="C14" s="29" t="s">
        <v>55</v>
      </c>
      <c r="D14" s="26"/>
      <c r="E14" s="26"/>
      <c r="F14" s="26"/>
      <c r="G14" s="26"/>
      <c r="H14" s="26"/>
      <c r="I14" s="26"/>
      <c r="J14" s="26"/>
      <c r="M14" s="41"/>
    </row>
    <row r="15" spans="1:13" ht="14.25">
      <c r="A15" s="26"/>
      <c r="B15" s="29"/>
      <c r="C15" s="29"/>
      <c r="D15" s="26"/>
      <c r="E15" s="26"/>
      <c r="F15" s="26"/>
      <c r="G15" s="26"/>
      <c r="H15" s="26"/>
      <c r="I15" s="26"/>
      <c r="J15" s="26"/>
      <c r="M15"/>
    </row>
    <row r="16" spans="1:13" ht="15">
      <c r="A16" s="26"/>
      <c r="B16" s="29" t="s">
        <v>30</v>
      </c>
      <c r="C16" s="30"/>
      <c r="D16" s="26"/>
      <c r="E16" s="26"/>
      <c r="F16" s="26"/>
      <c r="G16" s="26"/>
      <c r="H16" s="26"/>
      <c r="I16" s="26"/>
      <c r="J16" s="26"/>
      <c r="M16" s="41"/>
    </row>
    <row r="17" spans="1:13" ht="15">
      <c r="A17" s="26"/>
      <c r="B17" s="31" t="s">
        <v>26</v>
      </c>
      <c r="C17" s="30"/>
      <c r="D17" s="26"/>
      <c r="E17" s="26"/>
      <c r="F17" s="26"/>
      <c r="G17" s="26"/>
      <c r="H17" s="26"/>
      <c r="I17" s="26"/>
      <c r="J17" s="26"/>
      <c r="M17"/>
    </row>
    <row r="18" spans="1:13" ht="14.25">
      <c r="A18" s="26"/>
      <c r="B18" s="29" t="s">
        <v>32</v>
      </c>
      <c r="C18" s="30"/>
      <c r="D18" s="26"/>
      <c r="E18" s="26"/>
      <c r="F18" s="26"/>
      <c r="G18" s="26"/>
      <c r="H18" s="26"/>
      <c r="I18" s="26"/>
      <c r="J18" s="26"/>
      <c r="M18" s="41"/>
    </row>
    <row r="19" spans="1:13" ht="15">
      <c r="A19" s="26"/>
      <c r="B19" s="29" t="s">
        <v>29</v>
      </c>
      <c r="C19" s="30"/>
      <c r="D19" s="26"/>
      <c r="E19" s="26"/>
      <c r="F19" s="26"/>
      <c r="G19" s="26"/>
      <c r="H19" s="26"/>
      <c r="I19" s="26"/>
      <c r="J19" s="26"/>
      <c r="M19"/>
    </row>
    <row r="20" spans="1:13" ht="14.25">
      <c r="A20" s="26"/>
      <c r="B20" s="29"/>
      <c r="C20" s="30" t="s">
        <v>23</v>
      </c>
      <c r="D20" s="26"/>
      <c r="E20" s="26"/>
      <c r="F20" s="26"/>
      <c r="G20" s="26"/>
      <c r="H20" s="26"/>
      <c r="I20" s="26"/>
      <c r="J20" s="26"/>
      <c r="M20" s="41"/>
    </row>
    <row r="21" spans="1:13" ht="14.25">
      <c r="A21" s="26"/>
      <c r="B21" s="29"/>
      <c r="C21" s="29" t="s">
        <v>55</v>
      </c>
      <c r="D21" s="26"/>
      <c r="E21" s="26"/>
      <c r="F21" s="26"/>
      <c r="G21" s="26"/>
      <c r="H21" s="26"/>
      <c r="I21" s="26"/>
      <c r="J21" s="26"/>
      <c r="M21"/>
    </row>
    <row r="22" spans="1:13" ht="14.25">
      <c r="A22" s="26"/>
      <c r="B22" s="29"/>
      <c r="C22" s="30"/>
      <c r="D22" s="26"/>
      <c r="E22" s="26"/>
      <c r="F22" s="26"/>
      <c r="G22" s="26"/>
      <c r="H22" s="26"/>
      <c r="I22" s="26"/>
      <c r="J22" s="26"/>
      <c r="M22" s="41"/>
    </row>
    <row r="23" spans="1:13" ht="15">
      <c r="A23" s="26"/>
      <c r="B23" s="29" t="s">
        <v>31</v>
      </c>
      <c r="C23" s="30"/>
      <c r="D23" s="26"/>
      <c r="E23" s="26"/>
      <c r="F23" s="26"/>
      <c r="G23" s="26"/>
      <c r="H23" s="26"/>
      <c r="I23" s="26"/>
      <c r="J23" s="26"/>
      <c r="M23"/>
    </row>
    <row r="24" spans="1:13" ht="14.25">
      <c r="A24" s="26"/>
      <c r="B24" s="29"/>
      <c r="C24" s="29"/>
      <c r="D24" s="26"/>
      <c r="E24" s="26"/>
      <c r="F24" s="26"/>
      <c r="G24" s="26"/>
      <c r="H24" s="26"/>
      <c r="I24" s="26"/>
      <c r="J24" s="26"/>
      <c r="M24" s="41"/>
    </row>
    <row r="25" spans="1:13" ht="14.25">
      <c r="A25" s="26"/>
      <c r="B25" s="29" t="s">
        <v>24</v>
      </c>
      <c r="C25" s="29"/>
      <c r="D25" s="26"/>
      <c r="E25" s="26"/>
      <c r="F25" s="26"/>
      <c r="G25" s="26"/>
      <c r="H25" s="26"/>
      <c r="I25" s="26"/>
      <c r="J25" s="26"/>
      <c r="M25"/>
    </row>
    <row r="26" spans="1:13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M26" s="41"/>
    </row>
    <row r="27" spans="1:13" ht="12.75">
      <c r="A27" s="34" t="s">
        <v>35</v>
      </c>
      <c r="B27" s="26"/>
      <c r="C27" s="26"/>
      <c r="D27" s="26"/>
      <c r="E27" s="26"/>
      <c r="F27" s="26"/>
      <c r="G27" s="26"/>
      <c r="H27" s="26"/>
      <c r="I27" s="26"/>
      <c r="J27" s="26"/>
      <c r="M27"/>
    </row>
    <row r="28" spans="1:13" ht="12.75">
      <c r="A28" s="26"/>
      <c r="B28" s="26" t="s">
        <v>36</v>
      </c>
      <c r="C28" s="26"/>
      <c r="D28" s="26"/>
      <c r="E28" s="26"/>
      <c r="F28" s="26"/>
      <c r="G28" s="26"/>
      <c r="H28" s="26"/>
      <c r="I28" s="26"/>
      <c r="J28" s="26"/>
      <c r="M28" s="41"/>
    </row>
    <row r="29" spans="1:10" ht="12.75">
      <c r="A29" s="26"/>
      <c r="B29" s="33" t="s">
        <v>37</v>
      </c>
      <c r="C29" s="26"/>
      <c r="D29" s="26"/>
      <c r="E29" s="26"/>
      <c r="F29" s="26"/>
      <c r="G29" s="26"/>
      <c r="H29" s="26"/>
      <c r="I29" s="26"/>
      <c r="J29" s="26"/>
    </row>
    <row r="30" spans="1:10" ht="12.75">
      <c r="A30" s="26"/>
      <c r="B30" s="26"/>
      <c r="C30" s="26" t="s">
        <v>38</v>
      </c>
      <c r="D30" s="26"/>
      <c r="E30" s="26"/>
      <c r="F30" s="26"/>
      <c r="G30" s="26"/>
      <c r="H30" s="26"/>
      <c r="I30" s="26"/>
      <c r="J30" s="26"/>
    </row>
    <row r="31" spans="1:10" ht="12.75">
      <c r="A31" s="26"/>
      <c r="B31" s="26"/>
      <c r="C31" s="26" t="s">
        <v>39</v>
      </c>
      <c r="D31" s="26"/>
      <c r="E31" s="26"/>
      <c r="F31" s="26"/>
      <c r="G31" s="26"/>
      <c r="H31" s="26"/>
      <c r="I31" s="26"/>
      <c r="J31" s="26"/>
    </row>
    <row r="32" spans="1:10" ht="12.75">
      <c r="A32" s="26"/>
      <c r="B32" s="26"/>
      <c r="C32" s="26" t="s">
        <v>40</v>
      </c>
      <c r="D32" s="26"/>
      <c r="E32" s="26"/>
      <c r="F32" s="26"/>
      <c r="G32" s="26"/>
      <c r="H32" s="26"/>
      <c r="I32" s="26"/>
      <c r="J32" s="26"/>
    </row>
    <row r="33" spans="1:10" ht="12.75">
      <c r="A33" s="26"/>
      <c r="B33" s="26"/>
      <c r="C33" s="26" t="s">
        <v>41</v>
      </c>
      <c r="D33" s="26"/>
      <c r="E33" s="26"/>
      <c r="F33" s="26"/>
      <c r="G33" s="26"/>
      <c r="H33" s="26"/>
      <c r="I33" s="26"/>
      <c r="J33" s="26"/>
    </row>
    <row r="34" spans="1:10" ht="12.75">
      <c r="A34" s="26"/>
      <c r="B34" s="26"/>
      <c r="C34" s="26"/>
      <c r="D34" s="26"/>
      <c r="E34" s="26"/>
      <c r="F34" s="26"/>
      <c r="G34" s="26"/>
      <c r="H34" s="26"/>
      <c r="I34" s="26"/>
      <c r="J34" s="26"/>
    </row>
    <row r="35" spans="1:10" ht="12.75">
      <c r="A35" s="26"/>
      <c r="B35" s="33" t="s">
        <v>42</v>
      </c>
      <c r="C35" s="26"/>
      <c r="D35" s="26"/>
      <c r="E35" s="26"/>
      <c r="F35" s="26"/>
      <c r="G35" s="26"/>
      <c r="H35" s="26"/>
      <c r="I35" s="26"/>
      <c r="J35" s="26"/>
    </row>
    <row r="36" spans="1:10" ht="12.75">
      <c r="A36" s="26"/>
      <c r="B36" s="26"/>
      <c r="C36" s="26" t="s">
        <v>43</v>
      </c>
      <c r="D36" s="26"/>
      <c r="E36" s="26"/>
      <c r="F36" s="26"/>
      <c r="G36" s="26"/>
      <c r="H36" s="26"/>
      <c r="I36" s="26"/>
      <c r="J36" s="26"/>
    </row>
    <row r="37" spans="1:10" ht="12.75">
      <c r="A37" s="26"/>
      <c r="B37" s="26"/>
      <c r="C37" s="26" t="s">
        <v>44</v>
      </c>
      <c r="D37" s="26"/>
      <c r="E37" s="26"/>
      <c r="F37" s="26"/>
      <c r="G37" s="26"/>
      <c r="H37" s="26"/>
      <c r="I37" s="26"/>
      <c r="J37" s="26"/>
    </row>
    <row r="38" spans="1:10" ht="12.75">
      <c r="A38" s="26"/>
      <c r="B38" s="26"/>
      <c r="C38" s="26" t="s">
        <v>52</v>
      </c>
      <c r="D38" s="26"/>
      <c r="E38" s="26"/>
      <c r="F38" s="26"/>
      <c r="G38" s="26"/>
      <c r="H38" s="26"/>
      <c r="I38" s="26"/>
      <c r="J38" s="26"/>
    </row>
    <row r="39" spans="1:10" ht="12.75">
      <c r="A39" s="26"/>
      <c r="B39" s="26"/>
      <c r="C39" s="26" t="s">
        <v>53</v>
      </c>
      <c r="D39" s="26"/>
      <c r="E39" s="26"/>
      <c r="F39" s="26"/>
      <c r="G39" s="26"/>
      <c r="H39" s="26"/>
      <c r="I39" s="26"/>
      <c r="J39" s="26"/>
    </row>
    <row r="40" spans="1:10" ht="12.75">
      <c r="A40" s="26"/>
      <c r="B40" s="26"/>
      <c r="C40" s="26"/>
      <c r="D40" s="26"/>
      <c r="E40" s="26"/>
      <c r="F40" s="26"/>
      <c r="G40" s="26"/>
      <c r="H40" s="26"/>
      <c r="I40" s="26"/>
      <c r="J40" s="26"/>
    </row>
    <row r="41" spans="1:10" ht="12.75">
      <c r="A41" s="26"/>
      <c r="B41" s="33" t="s">
        <v>45</v>
      </c>
      <c r="C41" s="26"/>
      <c r="D41" s="26"/>
      <c r="E41" s="26"/>
      <c r="F41" s="26"/>
      <c r="G41" s="26"/>
      <c r="H41" s="26"/>
      <c r="I41" s="26"/>
      <c r="J41" s="26"/>
    </row>
    <row r="42" spans="1:10" ht="12.75">
      <c r="A42" s="26"/>
      <c r="B42" s="26"/>
      <c r="C42" s="26" t="s">
        <v>46</v>
      </c>
      <c r="D42" s="26"/>
      <c r="E42" s="26"/>
      <c r="F42" s="26"/>
      <c r="G42" s="26"/>
      <c r="H42" s="26"/>
      <c r="I42" s="26"/>
      <c r="J42" s="26"/>
    </row>
    <row r="43" spans="1:10" ht="12.75">
      <c r="A43" s="26"/>
      <c r="B43" s="26"/>
      <c r="C43" s="26" t="s">
        <v>47</v>
      </c>
      <c r="D43" s="26"/>
      <c r="E43" s="26"/>
      <c r="F43" s="26"/>
      <c r="G43" s="26"/>
      <c r="H43" s="26"/>
      <c r="I43" s="26"/>
      <c r="J43" s="26"/>
    </row>
    <row r="44" spans="1:10" ht="12.75">
      <c r="A44" s="26"/>
      <c r="B44" s="26"/>
      <c r="C44" s="26" t="s">
        <v>48</v>
      </c>
      <c r="D44" s="26"/>
      <c r="E44" s="26"/>
      <c r="F44" s="26"/>
      <c r="G44" s="26"/>
      <c r="H44" s="26"/>
      <c r="I44" s="26"/>
      <c r="J44" s="26"/>
    </row>
    <row r="45" spans="1:10" ht="12.75">
      <c r="A45" s="26"/>
      <c r="B45" s="26"/>
      <c r="C45" s="26" t="s">
        <v>49</v>
      </c>
      <c r="D45" s="26"/>
      <c r="E45" s="26"/>
      <c r="F45" s="26"/>
      <c r="G45" s="26"/>
      <c r="H45" s="26"/>
      <c r="I45" s="26"/>
      <c r="J45" s="26"/>
    </row>
    <row r="46" spans="1:10" ht="12.75">
      <c r="A46" s="26"/>
      <c r="B46" s="26"/>
      <c r="C46" s="35" t="s">
        <v>50</v>
      </c>
      <c r="D46" s="26"/>
      <c r="E46" s="26"/>
      <c r="F46" s="26"/>
      <c r="G46" s="26"/>
      <c r="H46" s="26"/>
      <c r="I46" s="26"/>
      <c r="J46" s="26"/>
    </row>
    <row r="47" spans="1:10" ht="12.75">
      <c r="A47" s="26"/>
      <c r="B47" s="26"/>
      <c r="C47" s="35" t="s">
        <v>51</v>
      </c>
      <c r="D47" s="26"/>
      <c r="E47" s="26"/>
      <c r="F47" s="26"/>
      <c r="G47" s="26"/>
      <c r="H47" s="26"/>
      <c r="I47" s="26"/>
      <c r="J47" s="26"/>
    </row>
    <row r="48" spans="1:10" ht="12.75">
      <c r="A48" s="26"/>
      <c r="B48" s="26"/>
      <c r="C48" s="26"/>
      <c r="D48" s="26"/>
      <c r="E48" s="26"/>
      <c r="F48" s="26"/>
      <c r="G48" s="26"/>
      <c r="H48" s="26"/>
      <c r="I48" s="26"/>
      <c r="J48" s="26"/>
    </row>
    <row r="49" spans="1:10" ht="12.75">
      <c r="A49" s="26"/>
      <c r="B49" s="26"/>
      <c r="C49" s="26"/>
      <c r="D49" s="26"/>
      <c r="E49" s="26"/>
      <c r="F49" s="26"/>
      <c r="G49" s="26"/>
      <c r="H49" s="26"/>
      <c r="I49" s="26"/>
      <c r="J49" s="26"/>
    </row>
    <row r="50" spans="1:10" ht="12.75">
      <c r="A50" s="26"/>
      <c r="B50" s="26" t="s">
        <v>34</v>
      </c>
      <c r="C50" s="26"/>
      <c r="D50" s="32" t="s">
        <v>33</v>
      </c>
      <c r="E50" s="26"/>
      <c r="F50" s="26"/>
      <c r="G50" s="26"/>
      <c r="H50" s="26"/>
      <c r="I50" s="26"/>
      <c r="J50" s="26"/>
    </row>
    <row r="51" spans="1:10" ht="12.75">
      <c r="A51" s="26"/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2.75">
      <c r="A52" s="26"/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2.75">
      <c r="A53" s="26"/>
      <c r="B53" s="26"/>
      <c r="C53" s="26"/>
      <c r="D53" s="26"/>
      <c r="E53" s="26"/>
      <c r="F53" s="26"/>
      <c r="G53" s="26"/>
      <c r="H53" s="26"/>
      <c r="I53" s="26"/>
      <c r="J53" s="26"/>
    </row>
  </sheetData>
  <sheetProtection sheet="1" objects="1" scenarios="1" sort="0"/>
  <mergeCells count="1">
    <mergeCell ref="B4:I4"/>
  </mergeCells>
  <hyperlinks>
    <hyperlink ref="D50" r:id="rId1" display="lepape.gilles@neuf.fr"/>
  </hyperlinks>
  <printOptions/>
  <pageMargins left="0.75" right="0.75" top="1" bottom="1" header="0.4921259845" footer="0.492125984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/>
  <dimension ref="A1:Y57"/>
  <sheetViews>
    <sheetView tabSelected="1" workbookViewId="0" topLeftCell="A1">
      <selection activeCell="B5" sqref="B5"/>
    </sheetView>
  </sheetViews>
  <sheetFormatPr defaultColWidth="11.421875" defaultRowHeight="12.75"/>
  <cols>
    <col min="1" max="1" width="5.421875" style="0" customWidth="1"/>
    <col min="2" max="2" width="14.8515625" style="0" customWidth="1"/>
    <col min="3" max="3" width="16.421875" style="0" customWidth="1"/>
    <col min="4" max="5" width="6.7109375" style="21" hidden="1" customWidth="1"/>
    <col min="6" max="6" width="8.57421875" style="21" hidden="1" customWidth="1"/>
    <col min="7" max="7" width="6.7109375" style="21" hidden="1" customWidth="1"/>
    <col min="8" max="8" width="6.57421875" style="21" hidden="1" customWidth="1"/>
    <col min="9" max="9" width="10.28125" style="21" hidden="1" customWidth="1"/>
    <col min="10" max="10" width="11.421875" style="21" hidden="1" customWidth="1"/>
    <col min="11" max="11" width="13.57421875" style="21" hidden="1" customWidth="1"/>
    <col min="12" max="12" width="11.421875" style="21" hidden="1" customWidth="1"/>
    <col min="13" max="13" width="10.57421875" style="21" hidden="1" customWidth="1"/>
    <col min="14" max="15" width="11.140625" style="21" hidden="1" customWidth="1"/>
    <col min="16" max="16" width="10.421875" style="21" customWidth="1"/>
    <col min="17" max="17" width="4.140625" style="0" customWidth="1"/>
    <col min="22" max="22" width="15.7109375" style="0" customWidth="1"/>
    <col min="23" max="23" width="20.140625" style="0" customWidth="1"/>
    <col min="24" max="24" width="9.28125" style="0" customWidth="1"/>
  </cols>
  <sheetData>
    <row r="1" spans="1:24" ht="15.75">
      <c r="A1" s="77" t="s">
        <v>84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26"/>
    </row>
    <row r="2" spans="1:24" ht="12.75">
      <c r="A2" s="47"/>
      <c r="B2" s="78" t="s">
        <v>25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47"/>
      <c r="X2" s="26"/>
    </row>
    <row r="3" spans="1:24" ht="15">
      <c r="A3" s="26"/>
      <c r="B3" s="79" t="s">
        <v>56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48"/>
      <c r="X3" s="26"/>
    </row>
    <row r="4" spans="1:24" ht="15">
      <c r="A4" s="55" t="s">
        <v>57</v>
      </c>
      <c r="B4" s="26"/>
      <c r="C4" s="2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26"/>
      <c r="R4" s="26"/>
      <c r="S4" s="26"/>
      <c r="T4" s="26"/>
      <c r="U4" s="26"/>
      <c r="V4" s="26"/>
      <c r="W4" s="26"/>
      <c r="X4" s="26"/>
    </row>
    <row r="5" spans="1:24" ht="15">
      <c r="A5" s="55" t="s">
        <v>79</v>
      </c>
      <c r="B5" s="26"/>
      <c r="C5" s="2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26"/>
      <c r="R5" s="26"/>
      <c r="S5" s="26"/>
      <c r="T5" s="26"/>
      <c r="U5" s="26"/>
      <c r="V5" s="26"/>
      <c r="W5" s="26"/>
      <c r="X5" s="26"/>
    </row>
    <row r="6" spans="1:25" ht="12.75">
      <c r="A6" s="26"/>
      <c r="B6" s="26"/>
      <c r="C6" s="2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80" t="s">
        <v>61</v>
      </c>
      <c r="R6" s="81"/>
      <c r="S6" s="81"/>
      <c r="T6" s="81"/>
      <c r="U6" s="81"/>
      <c r="V6" s="81"/>
      <c r="W6" s="82"/>
      <c r="X6" s="49"/>
      <c r="Y6" s="40"/>
    </row>
    <row r="7" spans="1:25" ht="12.75">
      <c r="A7" s="26" t="s">
        <v>1</v>
      </c>
      <c r="B7" s="57" t="s">
        <v>18</v>
      </c>
      <c r="C7" s="57" t="s">
        <v>19</v>
      </c>
      <c r="D7" s="21" t="s">
        <v>3</v>
      </c>
      <c r="E7" s="21" t="s">
        <v>0</v>
      </c>
      <c r="F7" s="21" t="s">
        <v>13</v>
      </c>
      <c r="G7" s="21" t="s">
        <v>12</v>
      </c>
      <c r="H7" s="21" t="s">
        <v>11</v>
      </c>
      <c r="I7" s="21" t="s">
        <v>14</v>
      </c>
      <c r="J7" s="21" t="s">
        <v>15</v>
      </c>
      <c r="K7" s="21" t="s">
        <v>16</v>
      </c>
      <c r="L7" s="21" t="s">
        <v>2</v>
      </c>
      <c r="M7" s="21" t="s">
        <v>17</v>
      </c>
      <c r="N7" s="21" t="s">
        <v>59</v>
      </c>
      <c r="O7" s="21" t="s">
        <v>60</v>
      </c>
      <c r="P7" s="56"/>
      <c r="Q7" s="50" t="s">
        <v>62</v>
      </c>
      <c r="R7" s="50"/>
      <c r="S7" s="51"/>
      <c r="T7" s="51"/>
      <c r="U7" s="51"/>
      <c r="V7" s="51"/>
      <c r="W7" s="51"/>
      <c r="X7" s="49"/>
      <c r="Y7" s="40"/>
    </row>
    <row r="8" spans="1:25" ht="12.75">
      <c r="A8" s="26">
        <v>1</v>
      </c>
      <c r="B8" s="42">
        <v>26.01771716901567</v>
      </c>
      <c r="C8" s="42">
        <v>7.695082381833345</v>
      </c>
      <c r="D8" s="21">
        <f>IF(B8&gt;C8,B8-C8,"NA")</f>
        <v>18.322634787182324</v>
      </c>
      <c r="E8" s="21">
        <f>COUNT(B8:B57)</f>
        <v>20</v>
      </c>
      <c r="F8" s="21">
        <f>(E8-1)*VAR(B8:B57)</f>
        <v>518.4280924931963</v>
      </c>
      <c r="G8" s="21">
        <f>IF(E8&gt;50,47,E8-3)</f>
        <v>17</v>
      </c>
      <c r="H8" s="21">
        <f>COUNT(D8:D57)</f>
        <v>10</v>
      </c>
      <c r="I8" s="21">
        <f aca="true" t="shared" si="0" ref="I8:I57">IF(D8="NA","NA",VLOOKUP(A8,COEFF,G$8,TRUE))</f>
        <v>0.4734</v>
      </c>
      <c r="J8" s="21">
        <f>IF(D8="NA","NA",I8*D8)</f>
        <v>8.673935308252112</v>
      </c>
      <c r="K8" s="21">
        <f>SUM(J8:J57)</f>
        <v>22.2317228343627</v>
      </c>
      <c r="L8" s="21">
        <f>(K8^2)/F8</f>
        <v>0.953361724298168</v>
      </c>
      <c r="M8" s="21">
        <f>VLOOKUP(E8,Table_3_Shapiro,4,TRUE)</f>
        <v>0.905</v>
      </c>
      <c r="N8" s="21">
        <f>VLOOKUP(E8,Table_3_Shapiro,5,TRUE)</f>
        <v>0.92</v>
      </c>
      <c r="O8" s="21">
        <f>VLOOKUP(E8,Table_3_Shapiro,6,TRUE)</f>
        <v>0.959</v>
      </c>
      <c r="P8" s="56"/>
      <c r="Q8" s="52"/>
      <c r="R8" s="50" t="s">
        <v>69</v>
      </c>
      <c r="S8" s="53"/>
      <c r="T8" s="53"/>
      <c r="U8" s="53"/>
      <c r="V8" s="53"/>
      <c r="W8" s="53"/>
      <c r="X8" s="49"/>
      <c r="Y8" s="40"/>
    </row>
    <row r="9" spans="1:25" ht="12.75">
      <c r="A9" s="26">
        <v>2</v>
      </c>
      <c r="B9" s="43">
        <v>24.28292423748644</v>
      </c>
      <c r="C9" s="43">
        <v>9.704838299076073</v>
      </c>
      <c r="D9" s="21">
        <f aca="true" t="shared" si="1" ref="D9:D57">IF(B9&gt;C9,B9-C9,"NA")</f>
        <v>14.578085938410368</v>
      </c>
      <c r="I9" s="21">
        <f t="shared" si="0"/>
        <v>0.3211</v>
      </c>
      <c r="J9" s="21">
        <f aca="true" t="shared" si="2" ref="J9:J57">IF(D9="NA","NA",I9*D9)</f>
        <v>4.681023394823569</v>
      </c>
      <c r="P9" s="56"/>
      <c r="Q9" s="49" t="s">
        <v>63</v>
      </c>
      <c r="R9" s="49"/>
      <c r="S9" s="51"/>
      <c r="T9" s="51"/>
      <c r="U9" s="51"/>
      <c r="V9" s="51"/>
      <c r="W9" s="51"/>
      <c r="X9" s="49"/>
      <c r="Y9" s="40"/>
    </row>
    <row r="10" spans="1:25" ht="12.75">
      <c r="A10" s="26">
        <v>3</v>
      </c>
      <c r="B10" s="43">
        <v>23.96893256038311</v>
      </c>
      <c r="C10" s="43">
        <v>9.92698237998411</v>
      </c>
      <c r="D10" s="21">
        <f t="shared" si="1"/>
        <v>14.041950180398999</v>
      </c>
      <c r="I10" s="21">
        <f t="shared" si="0"/>
        <v>0.2565</v>
      </c>
      <c r="J10" s="21">
        <f t="shared" si="2"/>
        <v>3.601760221272343</v>
      </c>
      <c r="P10" s="56"/>
      <c r="Q10" s="49"/>
      <c r="R10" s="49" t="s">
        <v>64</v>
      </c>
      <c r="S10" s="49"/>
      <c r="T10" s="49"/>
      <c r="U10" s="49"/>
      <c r="V10" s="49"/>
      <c r="W10" s="49"/>
      <c r="X10" s="49"/>
      <c r="Y10" s="40"/>
    </row>
    <row r="11" spans="1:25" ht="12.75">
      <c r="A11" s="26">
        <v>4</v>
      </c>
      <c r="B11" s="43">
        <v>23.2518187254027</v>
      </c>
      <c r="C11" s="43">
        <v>13.832830114115495</v>
      </c>
      <c r="D11" s="21">
        <f t="shared" si="1"/>
        <v>9.418988611287205</v>
      </c>
      <c r="I11" s="21">
        <f t="shared" si="0"/>
        <v>0.2085</v>
      </c>
      <c r="J11" s="21">
        <f t="shared" si="2"/>
        <v>1.9638591254533821</v>
      </c>
      <c r="P11" s="56"/>
      <c r="Q11" s="49"/>
      <c r="R11" s="49"/>
      <c r="S11" s="49"/>
      <c r="T11" s="49"/>
      <c r="U11" s="49"/>
      <c r="V11" s="49"/>
      <c r="W11" s="49"/>
      <c r="X11" s="49"/>
      <c r="Y11" s="40"/>
    </row>
    <row r="12" spans="1:25" ht="12.75">
      <c r="A12" s="26">
        <v>5</v>
      </c>
      <c r="B12" s="43">
        <v>22.648857844178565</v>
      </c>
      <c r="C12" s="43">
        <v>15.130315255664755</v>
      </c>
      <c r="D12" s="21">
        <f t="shared" si="1"/>
        <v>7.51854258851381</v>
      </c>
      <c r="I12" s="21">
        <f t="shared" si="0"/>
        <v>0.1686</v>
      </c>
      <c r="J12" s="21">
        <f t="shared" si="2"/>
        <v>1.2676262804234284</v>
      </c>
      <c r="P12" s="56"/>
      <c r="Q12" s="49" t="s">
        <v>77</v>
      </c>
      <c r="R12" s="49"/>
      <c r="S12" s="49"/>
      <c r="T12" s="49"/>
      <c r="U12" s="49"/>
      <c r="V12" s="49"/>
      <c r="W12" s="49"/>
      <c r="X12" s="49"/>
      <c r="Y12" s="40"/>
    </row>
    <row r="13" spans="1:25" ht="12.75">
      <c r="A13" s="26">
        <v>6</v>
      </c>
      <c r="B13" s="43">
        <v>22.076808414130937</v>
      </c>
      <c r="C13" s="43">
        <v>15.204154856764944</v>
      </c>
      <c r="D13" s="21">
        <f t="shared" si="1"/>
        <v>6.872653557365993</v>
      </c>
      <c r="I13" s="21">
        <f t="shared" si="0"/>
        <v>0.1334</v>
      </c>
      <c r="J13" s="21">
        <f t="shared" si="2"/>
        <v>0.9168119845526234</v>
      </c>
      <c r="P13" s="56"/>
      <c r="Q13" s="26" t="s">
        <v>66</v>
      </c>
      <c r="R13" s="49"/>
      <c r="S13" s="49"/>
      <c r="T13" s="49"/>
      <c r="U13" s="49"/>
      <c r="V13" s="49"/>
      <c r="W13" s="49"/>
      <c r="X13" s="49"/>
      <c r="Y13" s="40"/>
    </row>
    <row r="14" spans="1:25" ht="12.75">
      <c r="A14" s="26">
        <v>7</v>
      </c>
      <c r="B14" s="43">
        <v>21.54242343342048</v>
      </c>
      <c r="C14" s="43">
        <v>15.531970853335224</v>
      </c>
      <c r="D14" s="21">
        <f t="shared" si="1"/>
        <v>6.010452580085257</v>
      </c>
      <c r="I14" s="21">
        <f t="shared" si="0"/>
        <v>0.1013</v>
      </c>
      <c r="J14" s="21">
        <f t="shared" si="2"/>
        <v>0.6088588463626365</v>
      </c>
      <c r="P14" s="56"/>
      <c r="Q14" s="26"/>
      <c r="R14" s="26" t="s">
        <v>81</v>
      </c>
      <c r="S14" s="49"/>
      <c r="T14" s="49"/>
      <c r="U14" s="49"/>
      <c r="V14" s="49"/>
      <c r="W14" s="49"/>
      <c r="X14" s="49"/>
      <c r="Y14" s="40"/>
    </row>
    <row r="15" spans="1:25" ht="12.75">
      <c r="A15" s="26">
        <v>8</v>
      </c>
      <c r="B15" s="43">
        <v>20.551716539121117</v>
      </c>
      <c r="C15" s="43">
        <v>15.756138559954707</v>
      </c>
      <c r="D15" s="21">
        <f t="shared" si="1"/>
        <v>4.79557797916641</v>
      </c>
      <c r="I15" s="21">
        <f t="shared" si="0"/>
        <v>0.0711</v>
      </c>
      <c r="J15" s="21">
        <f t="shared" si="2"/>
        <v>0.34096559431873175</v>
      </c>
      <c r="P15" s="56"/>
      <c r="Q15" s="49" t="s">
        <v>65</v>
      </c>
      <c r="R15" s="26"/>
      <c r="S15" s="49"/>
      <c r="T15" s="49"/>
      <c r="U15" s="49"/>
      <c r="V15" s="49"/>
      <c r="W15" s="49"/>
      <c r="X15" s="49"/>
      <c r="Y15" s="40"/>
    </row>
    <row r="16" spans="1:24" ht="12.75">
      <c r="A16" s="26">
        <v>9</v>
      </c>
      <c r="B16" s="43">
        <v>19.702822606195696</v>
      </c>
      <c r="C16" s="43">
        <v>15.857808698929148</v>
      </c>
      <c r="D16" s="21">
        <f t="shared" si="1"/>
        <v>3.845013907266548</v>
      </c>
      <c r="I16" s="21">
        <f t="shared" si="0"/>
        <v>0.0422</v>
      </c>
      <c r="J16" s="21">
        <f t="shared" si="2"/>
        <v>0.16225958688664832</v>
      </c>
      <c r="P16" s="56"/>
      <c r="Q16" s="26"/>
      <c r="R16" s="49" t="s">
        <v>67</v>
      </c>
      <c r="S16" s="26"/>
      <c r="T16" s="26"/>
      <c r="U16" s="26"/>
      <c r="V16" s="26"/>
      <c r="W16" s="26"/>
      <c r="X16" s="26"/>
    </row>
    <row r="17" spans="1:24" ht="12.75">
      <c r="A17" s="26">
        <v>10</v>
      </c>
      <c r="B17" s="43">
        <v>19.365468283940572</v>
      </c>
      <c r="C17" s="43">
        <v>18.32100456842454</v>
      </c>
      <c r="D17" s="21">
        <f t="shared" si="1"/>
        <v>1.0444637155160308</v>
      </c>
      <c r="I17" s="21">
        <f t="shared" si="0"/>
        <v>0.014</v>
      </c>
      <c r="J17" s="21">
        <f t="shared" si="2"/>
        <v>0.014622492017224431</v>
      </c>
      <c r="P17" s="56"/>
      <c r="Q17" s="26"/>
      <c r="R17" s="49" t="s">
        <v>68</v>
      </c>
      <c r="S17" s="26"/>
      <c r="T17" s="26"/>
      <c r="U17" s="26"/>
      <c r="V17" s="26"/>
      <c r="W17" s="26"/>
      <c r="X17" s="26"/>
    </row>
    <row r="18" spans="1:24" ht="12.75">
      <c r="A18" s="26">
        <v>11</v>
      </c>
      <c r="B18" s="43">
        <v>18.32100456842454</v>
      </c>
      <c r="C18" s="43">
        <v>19.365468283940572</v>
      </c>
      <c r="D18" s="21" t="str">
        <f t="shared" si="1"/>
        <v>NA</v>
      </c>
      <c r="I18" s="21" t="str">
        <f t="shared" si="0"/>
        <v>NA</v>
      </c>
      <c r="J18" s="21" t="str">
        <f t="shared" si="2"/>
        <v>NA</v>
      </c>
      <c r="P18" s="56"/>
      <c r="Q18" s="26"/>
      <c r="R18" s="26"/>
      <c r="S18" s="26"/>
      <c r="T18" s="26"/>
      <c r="U18" s="26"/>
      <c r="V18" s="26"/>
      <c r="W18" s="26"/>
      <c r="X18" s="26"/>
    </row>
    <row r="19" spans="1:24" ht="12.75">
      <c r="A19" s="26">
        <v>12</v>
      </c>
      <c r="B19" s="43">
        <v>15.857808698929148</v>
      </c>
      <c r="C19" s="43">
        <v>19.702822606195696</v>
      </c>
      <c r="D19" s="21" t="str">
        <f t="shared" si="1"/>
        <v>NA</v>
      </c>
      <c r="I19" s="21" t="str">
        <f t="shared" si="0"/>
        <v>NA</v>
      </c>
      <c r="J19" s="21" t="str">
        <f t="shared" si="2"/>
        <v>NA</v>
      </c>
      <c r="P19" s="56"/>
      <c r="Q19" s="59" t="s">
        <v>80</v>
      </c>
      <c r="R19" s="26"/>
      <c r="S19" s="26"/>
      <c r="T19" s="26"/>
      <c r="U19" s="26"/>
      <c r="V19" s="26"/>
      <c r="W19" s="26"/>
      <c r="X19" s="26"/>
    </row>
    <row r="20" spans="1:24" ht="12.75">
      <c r="A20" s="26">
        <v>13</v>
      </c>
      <c r="B20" s="43">
        <v>15.756138559954707</v>
      </c>
      <c r="C20" s="43">
        <v>20.551716539121117</v>
      </c>
      <c r="D20" s="21" t="str">
        <f t="shared" si="1"/>
        <v>NA</v>
      </c>
      <c r="I20" s="21" t="str">
        <f t="shared" si="0"/>
        <v>NA</v>
      </c>
      <c r="J20" s="21" t="str">
        <f t="shared" si="2"/>
        <v>NA</v>
      </c>
      <c r="P20" s="56"/>
      <c r="Q20" s="26"/>
      <c r="R20" s="54" t="s">
        <v>70</v>
      </c>
      <c r="S20" s="26"/>
      <c r="T20" s="26"/>
      <c r="U20" s="26"/>
      <c r="V20" s="26"/>
      <c r="W20" s="26"/>
      <c r="X20" s="26"/>
    </row>
    <row r="21" spans="1:24" ht="12.75">
      <c r="A21" s="26">
        <v>14</v>
      </c>
      <c r="B21" s="43">
        <v>15.531970853335224</v>
      </c>
      <c r="C21" s="43">
        <v>21.54242343342048</v>
      </c>
      <c r="D21" s="21" t="str">
        <f t="shared" si="1"/>
        <v>NA</v>
      </c>
      <c r="I21" s="21" t="str">
        <f t="shared" si="0"/>
        <v>NA</v>
      </c>
      <c r="J21" s="21" t="str">
        <f t="shared" si="2"/>
        <v>NA</v>
      </c>
      <c r="P21" s="56"/>
      <c r="Q21" s="26"/>
      <c r="R21" s="54" t="s">
        <v>71</v>
      </c>
      <c r="S21" s="26"/>
      <c r="T21" s="26"/>
      <c r="U21" s="26"/>
      <c r="V21" s="26"/>
      <c r="W21" s="26"/>
      <c r="X21" s="26"/>
    </row>
    <row r="22" spans="1:24" ht="12.75">
      <c r="A22" s="26">
        <v>15</v>
      </c>
      <c r="B22" s="43">
        <v>15.204154856764944</v>
      </c>
      <c r="C22" s="43">
        <v>22.076808414130937</v>
      </c>
      <c r="D22" s="21" t="str">
        <f t="shared" si="1"/>
        <v>NA</v>
      </c>
      <c r="I22" s="21" t="str">
        <f t="shared" si="0"/>
        <v>NA</v>
      </c>
      <c r="J22" s="21" t="str">
        <f t="shared" si="2"/>
        <v>NA</v>
      </c>
      <c r="P22" s="56"/>
      <c r="Q22" s="26"/>
      <c r="R22" s="54" t="s">
        <v>72</v>
      </c>
      <c r="S22" s="26"/>
      <c r="T22" s="26"/>
      <c r="U22" s="26"/>
      <c r="V22" s="26"/>
      <c r="W22" s="26"/>
      <c r="X22" s="26"/>
    </row>
    <row r="23" spans="1:24" ht="12.75">
      <c r="A23" s="26">
        <v>16</v>
      </c>
      <c r="B23" s="43">
        <v>15.130315255664755</v>
      </c>
      <c r="C23" s="43">
        <v>22.648857844178565</v>
      </c>
      <c r="D23" s="21" t="str">
        <f t="shared" si="1"/>
        <v>NA</v>
      </c>
      <c r="I23" s="21" t="str">
        <f t="shared" si="0"/>
        <v>NA</v>
      </c>
      <c r="J23" s="21" t="str">
        <f t="shared" si="2"/>
        <v>NA</v>
      </c>
      <c r="P23" s="56"/>
      <c r="Q23" s="26"/>
      <c r="R23" s="26"/>
      <c r="S23" s="26"/>
      <c r="T23" s="26"/>
      <c r="U23" s="26"/>
      <c r="V23" s="26"/>
      <c r="W23" s="26"/>
      <c r="X23" s="26"/>
    </row>
    <row r="24" spans="1:24" ht="12.75">
      <c r="A24" s="26">
        <v>17</v>
      </c>
      <c r="B24" s="43">
        <v>13.832830114115495</v>
      </c>
      <c r="C24" s="43">
        <v>23.2518187254027</v>
      </c>
      <c r="D24" s="21" t="str">
        <f t="shared" si="1"/>
        <v>NA</v>
      </c>
      <c r="I24" s="21" t="str">
        <f t="shared" si="0"/>
        <v>NA</v>
      </c>
      <c r="J24" s="21" t="str">
        <f t="shared" si="2"/>
        <v>NA</v>
      </c>
      <c r="P24" s="56"/>
      <c r="Q24" s="35" t="s">
        <v>76</v>
      </c>
      <c r="R24" s="26"/>
      <c r="S24" s="26"/>
      <c r="T24" s="26"/>
      <c r="U24" s="26"/>
      <c r="V24" s="26"/>
      <c r="W24" s="26"/>
      <c r="X24" s="26"/>
    </row>
    <row r="25" spans="1:24" ht="12.75">
      <c r="A25" s="26">
        <v>18</v>
      </c>
      <c r="B25" s="43">
        <v>9.92698237998411</v>
      </c>
      <c r="C25" s="43">
        <v>23.96893256038311</v>
      </c>
      <c r="D25" s="21" t="str">
        <f t="shared" si="1"/>
        <v>NA</v>
      </c>
      <c r="I25" s="21" t="str">
        <f t="shared" si="0"/>
        <v>NA</v>
      </c>
      <c r="J25" s="21" t="str">
        <f t="shared" si="2"/>
        <v>NA</v>
      </c>
      <c r="P25" s="56"/>
      <c r="Q25" s="35" t="s">
        <v>78</v>
      </c>
      <c r="R25" s="26"/>
      <c r="S25" s="26"/>
      <c r="T25" s="26"/>
      <c r="U25" s="26"/>
      <c r="V25" s="26"/>
      <c r="W25" s="26"/>
      <c r="X25" s="26"/>
    </row>
    <row r="26" spans="1:24" ht="12.75">
      <c r="A26" s="26">
        <v>19</v>
      </c>
      <c r="B26" s="43">
        <v>9.704838299076073</v>
      </c>
      <c r="C26" s="43">
        <v>24.28292423748644</v>
      </c>
      <c r="D26" s="21" t="str">
        <f t="shared" si="1"/>
        <v>NA</v>
      </c>
      <c r="I26" s="21" t="str">
        <f t="shared" si="0"/>
        <v>NA</v>
      </c>
      <c r="J26" s="21" t="str">
        <f t="shared" si="2"/>
        <v>NA</v>
      </c>
      <c r="P26" s="56"/>
      <c r="Q26" s="26"/>
      <c r="R26" s="26"/>
      <c r="S26" s="26"/>
      <c r="T26" s="26"/>
      <c r="U26" s="26"/>
      <c r="V26" s="26"/>
      <c r="W26" s="26"/>
      <c r="X26" s="26"/>
    </row>
    <row r="27" spans="1:24" ht="12.75">
      <c r="A27" s="26">
        <v>20</v>
      </c>
      <c r="B27" s="43">
        <v>7.695082381833345</v>
      </c>
      <c r="C27" s="43">
        <v>26.01771716901567</v>
      </c>
      <c r="D27" s="21" t="str">
        <f t="shared" si="1"/>
        <v>NA</v>
      </c>
      <c r="I27" s="21" t="str">
        <f t="shared" si="0"/>
        <v>NA</v>
      </c>
      <c r="J27" s="21" t="str">
        <f t="shared" si="2"/>
        <v>NA</v>
      </c>
      <c r="P27" s="56"/>
      <c r="Q27" s="60"/>
      <c r="R27" s="61" t="s">
        <v>83</v>
      </c>
      <c r="S27" s="73"/>
      <c r="T27" s="62" t="s">
        <v>82</v>
      </c>
      <c r="U27" s="63">
        <f>E8</f>
        <v>20</v>
      </c>
      <c r="V27" s="61" t="str">
        <f>IF(U27&gt;30,"Vous pouvez utiliser le seuil de 5%",IF(U27&gt;14,"Exigez au moins le seuil de 10%","Exigez le seuil de 50%"))</f>
        <v>Exigez au moins le seuil de 10%</v>
      </c>
      <c r="W27" s="64"/>
      <c r="X27" s="26"/>
    </row>
    <row r="28" spans="1:24" ht="12.75">
      <c r="A28" s="26">
        <v>21</v>
      </c>
      <c r="B28" s="43"/>
      <c r="C28" s="43"/>
      <c r="D28" s="21" t="str">
        <f t="shared" si="1"/>
        <v>NA</v>
      </c>
      <c r="I28" s="21" t="str">
        <f t="shared" si="0"/>
        <v>NA</v>
      </c>
      <c r="J28" s="21" t="str">
        <f t="shared" si="2"/>
        <v>NA</v>
      </c>
      <c r="P28" s="56"/>
      <c r="Q28" s="65"/>
      <c r="R28" s="66"/>
      <c r="S28" s="66"/>
      <c r="T28" s="66"/>
      <c r="U28" s="66"/>
      <c r="V28" s="66"/>
      <c r="W28" s="67"/>
      <c r="X28" s="26"/>
    </row>
    <row r="29" spans="1:24" ht="12.75">
      <c r="A29" s="26">
        <v>22</v>
      </c>
      <c r="B29" s="43"/>
      <c r="C29" s="43"/>
      <c r="D29" s="21" t="str">
        <f t="shared" si="1"/>
        <v>NA</v>
      </c>
      <c r="I29" s="21" t="str">
        <f t="shared" si="0"/>
        <v>NA</v>
      </c>
      <c r="J29" s="21" t="str">
        <f t="shared" si="2"/>
        <v>NA</v>
      </c>
      <c r="P29" s="56"/>
      <c r="Q29" s="68" t="s">
        <v>73</v>
      </c>
      <c r="R29" s="69"/>
      <c r="S29" s="69" t="str">
        <f>IF(L8&gt;=O8,"La distribution observée ne s'écarte pas d'une distribution normale","La distribution observée s'écarte d'une distribution normale")</f>
        <v>La distribution observée s'écarte d'une distribution normale</v>
      </c>
      <c r="T29" s="66"/>
      <c r="U29" s="66"/>
      <c r="V29" s="66"/>
      <c r="W29" s="67"/>
      <c r="X29" s="26"/>
    </row>
    <row r="30" spans="1:24" ht="12.75">
      <c r="A30" s="26">
        <v>23</v>
      </c>
      <c r="B30" s="43"/>
      <c r="C30" s="43"/>
      <c r="D30" s="21" t="str">
        <f t="shared" si="1"/>
        <v>NA</v>
      </c>
      <c r="I30" s="21" t="str">
        <f t="shared" si="0"/>
        <v>NA</v>
      </c>
      <c r="J30" s="21" t="str">
        <f t="shared" si="2"/>
        <v>NA</v>
      </c>
      <c r="P30" s="56"/>
      <c r="Q30" s="68"/>
      <c r="R30" s="69"/>
      <c r="S30" s="69"/>
      <c r="T30" s="66"/>
      <c r="U30" s="66"/>
      <c r="V30" s="66"/>
      <c r="W30" s="67"/>
      <c r="X30" s="26"/>
    </row>
    <row r="31" spans="1:24" ht="12.75">
      <c r="A31" s="26">
        <v>24</v>
      </c>
      <c r="B31" s="43"/>
      <c r="C31" s="43"/>
      <c r="D31" s="21" t="str">
        <f t="shared" si="1"/>
        <v>NA</v>
      </c>
      <c r="I31" s="21" t="str">
        <f t="shared" si="0"/>
        <v>NA</v>
      </c>
      <c r="J31" s="21" t="str">
        <f t="shared" si="2"/>
        <v>NA</v>
      </c>
      <c r="P31" s="56"/>
      <c r="Q31" s="68" t="s">
        <v>74</v>
      </c>
      <c r="R31" s="69"/>
      <c r="S31" s="69" t="str">
        <f>IF(L8&gt;=N8,"La distribution observée ne s'écarte pas d'une distribution normale","La distribution observée s'écarte d'une distribution normale")</f>
        <v>La distribution observée ne s'écarte pas d'une distribution normale</v>
      </c>
      <c r="T31" s="66"/>
      <c r="U31" s="66"/>
      <c r="V31" s="66"/>
      <c r="W31" s="67"/>
      <c r="X31" s="26"/>
    </row>
    <row r="32" spans="1:24" ht="12.75">
      <c r="A32" s="26">
        <v>25</v>
      </c>
      <c r="B32" s="43"/>
      <c r="C32" s="43"/>
      <c r="D32" s="21" t="str">
        <f t="shared" si="1"/>
        <v>NA</v>
      </c>
      <c r="I32" s="21" t="str">
        <f t="shared" si="0"/>
        <v>NA</v>
      </c>
      <c r="J32" s="21" t="str">
        <f t="shared" si="2"/>
        <v>NA</v>
      </c>
      <c r="P32" s="56"/>
      <c r="Q32" s="68"/>
      <c r="R32" s="69"/>
      <c r="S32" s="69"/>
      <c r="T32" s="66"/>
      <c r="U32" s="66"/>
      <c r="V32" s="66"/>
      <c r="W32" s="67"/>
      <c r="X32" s="26"/>
    </row>
    <row r="33" spans="1:24" ht="12.75">
      <c r="A33" s="26">
        <v>26</v>
      </c>
      <c r="B33" s="43"/>
      <c r="C33" s="43"/>
      <c r="D33" s="21" t="str">
        <f t="shared" si="1"/>
        <v>NA</v>
      </c>
      <c r="I33" s="21" t="str">
        <f t="shared" si="0"/>
        <v>NA</v>
      </c>
      <c r="J33" s="21" t="str">
        <f t="shared" si="2"/>
        <v>NA</v>
      </c>
      <c r="P33" s="56"/>
      <c r="Q33" s="68" t="s">
        <v>75</v>
      </c>
      <c r="R33" s="69"/>
      <c r="S33" s="69" t="str">
        <f>IF(L8&gt;=M8,"La distribution observée ne s'écarte pas d'une distribution normale","La distribution observée s'écarte d'une distribution normale")</f>
        <v>La distribution observée ne s'écarte pas d'une distribution normale</v>
      </c>
      <c r="T33" s="66"/>
      <c r="U33" s="66"/>
      <c r="V33" s="66"/>
      <c r="W33" s="67"/>
      <c r="X33" s="26"/>
    </row>
    <row r="34" spans="1:24" ht="12.75">
      <c r="A34" s="26">
        <v>27</v>
      </c>
      <c r="B34" s="43"/>
      <c r="C34" s="43"/>
      <c r="D34" s="21" t="str">
        <f t="shared" si="1"/>
        <v>NA</v>
      </c>
      <c r="I34" s="21" t="str">
        <f t="shared" si="0"/>
        <v>NA</v>
      </c>
      <c r="J34" s="21" t="str">
        <f t="shared" si="2"/>
        <v>NA</v>
      </c>
      <c r="P34" s="56"/>
      <c r="Q34" s="70"/>
      <c r="R34" s="71"/>
      <c r="S34" s="71"/>
      <c r="T34" s="71"/>
      <c r="U34" s="71"/>
      <c r="V34" s="71"/>
      <c r="W34" s="72"/>
      <c r="X34" s="26"/>
    </row>
    <row r="35" spans="1:24" ht="12.75">
      <c r="A35" s="26">
        <v>28</v>
      </c>
      <c r="B35" s="43"/>
      <c r="C35" s="43"/>
      <c r="D35" s="21" t="str">
        <f t="shared" si="1"/>
        <v>NA</v>
      </c>
      <c r="I35" s="21" t="str">
        <f t="shared" si="0"/>
        <v>NA</v>
      </c>
      <c r="J35" s="21" t="str">
        <f t="shared" si="2"/>
        <v>NA</v>
      </c>
      <c r="P35" s="56"/>
      <c r="Q35" s="26"/>
      <c r="R35" s="26"/>
      <c r="S35" s="26"/>
      <c r="T35" s="26"/>
      <c r="U35" s="26"/>
      <c r="V35" s="26"/>
      <c r="W35" s="26"/>
      <c r="X35" s="26"/>
    </row>
    <row r="36" spans="1:24" ht="12.75">
      <c r="A36" s="26">
        <v>29</v>
      </c>
      <c r="B36" s="43"/>
      <c r="C36" s="43"/>
      <c r="D36" s="21" t="str">
        <f t="shared" si="1"/>
        <v>NA</v>
      </c>
      <c r="I36" s="21" t="str">
        <f t="shared" si="0"/>
        <v>NA</v>
      </c>
      <c r="J36" s="21" t="str">
        <f t="shared" si="2"/>
        <v>NA</v>
      </c>
      <c r="P36" s="56"/>
      <c r="Q36" s="26"/>
      <c r="R36" s="26"/>
      <c r="S36" s="26"/>
      <c r="T36" s="26"/>
      <c r="U36" s="26"/>
      <c r="V36" s="26"/>
      <c r="W36" s="26"/>
      <c r="X36" s="26"/>
    </row>
    <row r="37" spans="1:24" ht="12.75">
      <c r="A37" s="26">
        <v>30</v>
      </c>
      <c r="B37" s="43"/>
      <c r="C37" s="43"/>
      <c r="D37" s="21" t="str">
        <f t="shared" si="1"/>
        <v>NA</v>
      </c>
      <c r="I37" s="21" t="str">
        <f t="shared" si="0"/>
        <v>NA</v>
      </c>
      <c r="J37" s="21" t="str">
        <f t="shared" si="2"/>
        <v>NA</v>
      </c>
      <c r="P37" s="56"/>
      <c r="Q37" s="26"/>
      <c r="R37" s="26"/>
      <c r="S37" s="26"/>
      <c r="T37" s="26"/>
      <c r="U37" s="26"/>
      <c r="V37" s="26"/>
      <c r="W37" s="26"/>
      <c r="X37" s="26"/>
    </row>
    <row r="38" spans="1:24" ht="12.75">
      <c r="A38" s="26">
        <v>31</v>
      </c>
      <c r="B38" s="43"/>
      <c r="C38" s="43"/>
      <c r="D38" s="21" t="str">
        <f t="shared" si="1"/>
        <v>NA</v>
      </c>
      <c r="I38" s="21" t="str">
        <f t="shared" si="0"/>
        <v>NA</v>
      </c>
      <c r="J38" s="21" t="str">
        <f t="shared" si="2"/>
        <v>NA</v>
      </c>
      <c r="P38" s="56"/>
      <c r="Q38" s="26"/>
      <c r="R38" s="26"/>
      <c r="S38" s="26"/>
      <c r="T38" s="26"/>
      <c r="U38" s="26"/>
      <c r="V38" s="26"/>
      <c r="W38" s="26"/>
      <c r="X38" s="26"/>
    </row>
    <row r="39" spans="1:24" ht="12.75">
      <c r="A39" s="26">
        <v>32</v>
      </c>
      <c r="B39" s="43"/>
      <c r="C39" s="43"/>
      <c r="D39" s="21" t="str">
        <f t="shared" si="1"/>
        <v>NA</v>
      </c>
      <c r="I39" s="21" t="str">
        <f t="shared" si="0"/>
        <v>NA</v>
      </c>
      <c r="J39" s="21" t="str">
        <f t="shared" si="2"/>
        <v>NA</v>
      </c>
      <c r="P39" s="56"/>
      <c r="Q39" s="26"/>
      <c r="R39" s="26"/>
      <c r="S39" s="26"/>
      <c r="T39" s="26"/>
      <c r="U39" s="26"/>
      <c r="V39" s="26"/>
      <c r="W39" s="26"/>
      <c r="X39" s="26"/>
    </row>
    <row r="40" spans="1:24" ht="12.75">
      <c r="A40" s="26">
        <v>33</v>
      </c>
      <c r="B40" s="43"/>
      <c r="C40" s="43"/>
      <c r="D40" s="21" t="str">
        <f t="shared" si="1"/>
        <v>NA</v>
      </c>
      <c r="I40" s="21" t="str">
        <f t="shared" si="0"/>
        <v>NA</v>
      </c>
      <c r="J40" s="21" t="str">
        <f t="shared" si="2"/>
        <v>NA</v>
      </c>
      <c r="P40" s="56"/>
      <c r="Q40" s="26"/>
      <c r="R40" s="26"/>
      <c r="S40" s="26"/>
      <c r="T40" s="26"/>
      <c r="U40" s="26"/>
      <c r="V40" s="26"/>
      <c r="W40" s="26"/>
      <c r="X40" s="26"/>
    </row>
    <row r="41" spans="1:24" ht="12.75">
      <c r="A41" s="26">
        <v>34</v>
      </c>
      <c r="B41" s="43"/>
      <c r="C41" s="43"/>
      <c r="D41" s="21" t="str">
        <f t="shared" si="1"/>
        <v>NA</v>
      </c>
      <c r="I41" s="21" t="str">
        <f t="shared" si="0"/>
        <v>NA</v>
      </c>
      <c r="J41" s="21" t="str">
        <f t="shared" si="2"/>
        <v>NA</v>
      </c>
      <c r="P41" s="56"/>
      <c r="Q41" s="26"/>
      <c r="R41" s="26"/>
      <c r="S41" s="26"/>
      <c r="T41" s="26"/>
      <c r="U41" s="26"/>
      <c r="V41" s="26"/>
      <c r="W41" s="26"/>
      <c r="X41" s="26"/>
    </row>
    <row r="42" spans="1:24" ht="12.75">
      <c r="A42" s="26">
        <v>35</v>
      </c>
      <c r="B42" s="43"/>
      <c r="C42" s="43"/>
      <c r="D42" s="21" t="str">
        <f t="shared" si="1"/>
        <v>NA</v>
      </c>
      <c r="I42" s="21" t="str">
        <f t="shared" si="0"/>
        <v>NA</v>
      </c>
      <c r="J42" s="21" t="str">
        <f t="shared" si="2"/>
        <v>NA</v>
      </c>
      <c r="P42" s="56"/>
      <c r="Q42" s="35"/>
      <c r="R42" s="26"/>
      <c r="S42" s="26"/>
      <c r="T42" s="26"/>
      <c r="U42" s="26"/>
      <c r="V42" s="26"/>
      <c r="W42" s="26"/>
      <c r="X42" s="26"/>
    </row>
    <row r="43" spans="1:24" ht="12.75">
      <c r="A43" s="26">
        <v>36</v>
      </c>
      <c r="B43" s="43"/>
      <c r="C43" s="43"/>
      <c r="D43" s="21" t="str">
        <f t="shared" si="1"/>
        <v>NA</v>
      </c>
      <c r="I43" s="21" t="str">
        <f t="shared" si="0"/>
        <v>NA</v>
      </c>
      <c r="J43" s="21" t="str">
        <f t="shared" si="2"/>
        <v>NA</v>
      </c>
      <c r="P43" s="56"/>
      <c r="Q43" s="35"/>
      <c r="R43" s="26"/>
      <c r="S43" s="26"/>
      <c r="T43" s="26"/>
      <c r="U43" s="26"/>
      <c r="V43" s="26"/>
      <c r="W43" s="26"/>
      <c r="X43" s="26"/>
    </row>
    <row r="44" spans="1:24" ht="12.75">
      <c r="A44" s="26">
        <v>37</v>
      </c>
      <c r="B44" s="43"/>
      <c r="C44" s="43"/>
      <c r="D44" s="21" t="str">
        <f t="shared" si="1"/>
        <v>NA</v>
      </c>
      <c r="I44" s="21" t="str">
        <f t="shared" si="0"/>
        <v>NA</v>
      </c>
      <c r="J44" s="21" t="str">
        <f t="shared" si="2"/>
        <v>NA</v>
      </c>
      <c r="P44" s="56"/>
      <c r="Q44" s="26"/>
      <c r="R44" s="26"/>
      <c r="S44" s="26"/>
      <c r="T44" s="26"/>
      <c r="U44" s="26"/>
      <c r="V44" s="26"/>
      <c r="W44" s="26"/>
      <c r="X44" s="26"/>
    </row>
    <row r="45" spans="1:24" ht="12.75">
      <c r="A45" s="26">
        <v>38</v>
      </c>
      <c r="B45" s="43"/>
      <c r="C45" s="43"/>
      <c r="D45" s="21" t="str">
        <f t="shared" si="1"/>
        <v>NA</v>
      </c>
      <c r="I45" s="21" t="str">
        <f t="shared" si="0"/>
        <v>NA</v>
      </c>
      <c r="J45" s="21" t="str">
        <f t="shared" si="2"/>
        <v>NA</v>
      </c>
      <c r="P45" s="56"/>
      <c r="Q45" s="26"/>
      <c r="R45" s="26"/>
      <c r="S45" s="26"/>
      <c r="T45" s="26"/>
      <c r="U45" s="26"/>
      <c r="V45" s="26"/>
      <c r="W45" s="26"/>
      <c r="X45" s="26"/>
    </row>
    <row r="46" spans="1:24" ht="12.75">
      <c r="A46" s="26">
        <v>39</v>
      </c>
      <c r="B46" s="43"/>
      <c r="C46" s="43"/>
      <c r="D46" s="21" t="str">
        <f t="shared" si="1"/>
        <v>NA</v>
      </c>
      <c r="I46" s="21" t="str">
        <f t="shared" si="0"/>
        <v>NA</v>
      </c>
      <c r="J46" s="21" t="str">
        <f t="shared" si="2"/>
        <v>NA</v>
      </c>
      <c r="P46" s="56"/>
      <c r="Q46" s="26"/>
      <c r="R46" s="26"/>
      <c r="S46" s="26"/>
      <c r="T46" s="26"/>
      <c r="U46" s="26"/>
      <c r="V46" s="26"/>
      <c r="W46" s="26"/>
      <c r="X46" s="26"/>
    </row>
    <row r="47" spans="1:24" ht="12.75">
      <c r="A47" s="26">
        <v>40</v>
      </c>
      <c r="B47" s="43"/>
      <c r="C47" s="43"/>
      <c r="D47" s="21" t="str">
        <f t="shared" si="1"/>
        <v>NA</v>
      </c>
      <c r="I47" s="21" t="str">
        <f t="shared" si="0"/>
        <v>NA</v>
      </c>
      <c r="J47" s="21" t="str">
        <f t="shared" si="2"/>
        <v>NA</v>
      </c>
      <c r="P47" s="56"/>
      <c r="Q47" s="26"/>
      <c r="R47" s="26"/>
      <c r="S47" s="26"/>
      <c r="T47" s="26"/>
      <c r="U47" s="26"/>
      <c r="V47" s="26"/>
      <c r="W47" s="26"/>
      <c r="X47" s="26"/>
    </row>
    <row r="48" spans="1:24" ht="12.75">
      <c r="A48" s="26">
        <v>41</v>
      </c>
      <c r="B48" s="43"/>
      <c r="C48" s="44"/>
      <c r="D48" s="21" t="str">
        <f t="shared" si="1"/>
        <v>NA</v>
      </c>
      <c r="I48" s="21" t="str">
        <f t="shared" si="0"/>
        <v>NA</v>
      </c>
      <c r="J48" s="21" t="str">
        <f t="shared" si="2"/>
        <v>NA</v>
      </c>
      <c r="P48" s="56"/>
      <c r="Q48" s="26"/>
      <c r="R48" s="26"/>
      <c r="S48" s="26"/>
      <c r="T48" s="26"/>
      <c r="U48" s="26"/>
      <c r="V48" s="26"/>
      <c r="W48" s="26"/>
      <c r="X48" s="26"/>
    </row>
    <row r="49" spans="1:24" ht="12.75">
      <c r="A49" s="26">
        <v>42</v>
      </c>
      <c r="B49" s="43"/>
      <c r="C49" s="44"/>
      <c r="D49" s="21" t="str">
        <f t="shared" si="1"/>
        <v>NA</v>
      </c>
      <c r="I49" s="21" t="str">
        <f t="shared" si="0"/>
        <v>NA</v>
      </c>
      <c r="J49" s="21" t="str">
        <f t="shared" si="2"/>
        <v>NA</v>
      </c>
      <c r="P49" s="56"/>
      <c r="Q49" s="26"/>
      <c r="R49" s="26"/>
      <c r="S49" s="26"/>
      <c r="T49" s="26"/>
      <c r="U49" s="26"/>
      <c r="V49" s="26"/>
      <c r="W49" s="26"/>
      <c r="X49" s="26"/>
    </row>
    <row r="50" spans="1:24" ht="12.75">
      <c r="A50" s="26">
        <v>43</v>
      </c>
      <c r="B50" s="43"/>
      <c r="C50" s="44"/>
      <c r="D50" s="21" t="str">
        <f t="shared" si="1"/>
        <v>NA</v>
      </c>
      <c r="I50" s="21" t="str">
        <f t="shared" si="0"/>
        <v>NA</v>
      </c>
      <c r="J50" s="21" t="str">
        <f t="shared" si="2"/>
        <v>NA</v>
      </c>
      <c r="P50" s="56"/>
      <c r="Q50" s="26"/>
      <c r="R50" s="26"/>
      <c r="S50" s="26"/>
      <c r="T50" s="26"/>
      <c r="U50" s="26"/>
      <c r="V50" s="26"/>
      <c r="W50" s="26"/>
      <c r="X50" s="26"/>
    </row>
    <row r="51" spans="1:24" ht="12.75">
      <c r="A51" s="26">
        <v>44</v>
      </c>
      <c r="B51" s="43"/>
      <c r="C51" s="44"/>
      <c r="D51" s="21" t="str">
        <f t="shared" si="1"/>
        <v>NA</v>
      </c>
      <c r="I51" s="21" t="str">
        <f t="shared" si="0"/>
        <v>NA</v>
      </c>
      <c r="J51" s="21" t="str">
        <f t="shared" si="2"/>
        <v>NA</v>
      </c>
      <c r="P51" s="56"/>
      <c r="Q51" s="26"/>
      <c r="R51" s="26"/>
      <c r="S51" s="26"/>
      <c r="T51" s="26"/>
      <c r="U51" s="26"/>
      <c r="V51" s="26"/>
      <c r="W51" s="26"/>
      <c r="X51" s="26"/>
    </row>
    <row r="52" spans="1:24" ht="12.75">
      <c r="A52" s="26">
        <v>45</v>
      </c>
      <c r="B52" s="43"/>
      <c r="C52" s="44"/>
      <c r="D52" s="21" t="str">
        <f t="shared" si="1"/>
        <v>NA</v>
      </c>
      <c r="I52" s="21" t="str">
        <f t="shared" si="0"/>
        <v>NA</v>
      </c>
      <c r="J52" s="21" t="str">
        <f t="shared" si="2"/>
        <v>NA</v>
      </c>
      <c r="P52" s="56"/>
      <c r="Q52" s="26"/>
      <c r="R52" s="26"/>
      <c r="S52" s="26"/>
      <c r="T52" s="26"/>
      <c r="U52" s="26"/>
      <c r="V52" s="26"/>
      <c r="W52" s="26"/>
      <c r="X52" s="26"/>
    </row>
    <row r="53" spans="1:24" ht="12.75">
      <c r="A53" s="26">
        <v>46</v>
      </c>
      <c r="B53" s="43"/>
      <c r="C53" s="44"/>
      <c r="D53" s="21" t="str">
        <f t="shared" si="1"/>
        <v>NA</v>
      </c>
      <c r="I53" s="21" t="str">
        <f t="shared" si="0"/>
        <v>NA</v>
      </c>
      <c r="J53" s="21" t="str">
        <f t="shared" si="2"/>
        <v>NA</v>
      </c>
      <c r="P53" s="56"/>
      <c r="Q53" s="26"/>
      <c r="R53" s="26"/>
      <c r="S53" s="26"/>
      <c r="T53" s="26"/>
      <c r="U53" s="26"/>
      <c r="V53" s="26"/>
      <c r="W53" s="26"/>
      <c r="X53" s="26"/>
    </row>
    <row r="54" spans="1:24" ht="12.75">
      <c r="A54" s="26">
        <v>47</v>
      </c>
      <c r="B54" s="43"/>
      <c r="C54" s="44"/>
      <c r="D54" s="21" t="str">
        <f t="shared" si="1"/>
        <v>NA</v>
      </c>
      <c r="I54" s="21" t="str">
        <f t="shared" si="0"/>
        <v>NA</v>
      </c>
      <c r="J54" s="21" t="str">
        <f t="shared" si="2"/>
        <v>NA</v>
      </c>
      <c r="P54" s="56"/>
      <c r="Q54" s="26"/>
      <c r="R54" s="26"/>
      <c r="S54" s="26"/>
      <c r="T54" s="26"/>
      <c r="U54" s="26"/>
      <c r="V54" s="26"/>
      <c r="W54" s="26"/>
      <c r="X54" s="26"/>
    </row>
    <row r="55" spans="1:24" ht="12.75">
      <c r="A55" s="26">
        <v>48</v>
      </c>
      <c r="B55" s="43"/>
      <c r="C55" s="44"/>
      <c r="D55" s="21" t="str">
        <f t="shared" si="1"/>
        <v>NA</v>
      </c>
      <c r="I55" s="21" t="str">
        <f t="shared" si="0"/>
        <v>NA</v>
      </c>
      <c r="J55" s="21" t="str">
        <f t="shared" si="2"/>
        <v>NA</v>
      </c>
      <c r="P55" s="56"/>
      <c r="Q55" s="26"/>
      <c r="R55" s="26"/>
      <c r="S55" s="26"/>
      <c r="T55" s="26"/>
      <c r="U55" s="26"/>
      <c r="V55" s="26"/>
      <c r="W55" s="26"/>
      <c r="X55" s="26"/>
    </row>
    <row r="56" spans="1:24" ht="12.75">
      <c r="A56" s="26">
        <v>49</v>
      </c>
      <c r="B56" s="43"/>
      <c r="C56" s="44"/>
      <c r="D56" s="21" t="str">
        <f t="shared" si="1"/>
        <v>NA</v>
      </c>
      <c r="I56" s="21" t="str">
        <f t="shared" si="0"/>
        <v>NA</v>
      </c>
      <c r="J56" s="21" t="str">
        <f t="shared" si="2"/>
        <v>NA</v>
      </c>
      <c r="P56" s="56"/>
      <c r="Q56" s="26"/>
      <c r="R56" s="26"/>
      <c r="S56" s="26"/>
      <c r="T56" s="26"/>
      <c r="U56" s="26"/>
      <c r="V56" s="26"/>
      <c r="W56" s="26"/>
      <c r="X56" s="26"/>
    </row>
    <row r="57" spans="1:24" ht="12.75">
      <c r="A57" s="26">
        <v>50</v>
      </c>
      <c r="B57" s="45"/>
      <c r="C57" s="46"/>
      <c r="D57" s="21" t="str">
        <f t="shared" si="1"/>
        <v>NA</v>
      </c>
      <c r="I57" s="21" t="str">
        <f t="shared" si="0"/>
        <v>NA</v>
      </c>
      <c r="J57" s="21" t="str">
        <f t="shared" si="2"/>
        <v>NA</v>
      </c>
      <c r="P57" s="56"/>
      <c r="Q57" s="26"/>
      <c r="R57" s="26"/>
      <c r="S57" s="26"/>
      <c r="T57" s="26"/>
      <c r="U57" s="26"/>
      <c r="V57" s="26"/>
      <c r="W57" s="26"/>
      <c r="X57" s="26"/>
    </row>
  </sheetData>
  <sheetProtection sheet="1" objects="1" scenarios="1"/>
  <mergeCells count="4">
    <mergeCell ref="A1:W1"/>
    <mergeCell ref="B2:V2"/>
    <mergeCell ref="B3:V3"/>
    <mergeCell ref="Q6:W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A6:O59"/>
  <sheetViews>
    <sheetView workbookViewId="0" topLeftCell="D1">
      <selection activeCell="I8" sqref="I8"/>
    </sheetView>
  </sheetViews>
  <sheetFormatPr defaultColWidth="11.421875" defaultRowHeight="12.75"/>
  <sheetData>
    <row r="6" ht="12.75">
      <c r="A6" t="s">
        <v>4</v>
      </c>
    </row>
    <row r="8" ht="12.75">
      <c r="A8" s="16" t="s">
        <v>10</v>
      </c>
    </row>
    <row r="9" spans="2:6" ht="12.75">
      <c r="B9" s="17"/>
      <c r="C9" s="17"/>
      <c r="D9" s="17"/>
      <c r="E9" s="17"/>
      <c r="F9" s="17"/>
    </row>
    <row r="10" spans="1:15" ht="12.75">
      <c r="A10" s="1"/>
      <c r="B10" s="19" t="s">
        <v>0</v>
      </c>
      <c r="C10" s="19" t="s">
        <v>8</v>
      </c>
      <c r="D10" s="19" t="s">
        <v>9</v>
      </c>
      <c r="E10" s="1"/>
      <c r="F10" s="36"/>
      <c r="G10" s="83" t="s">
        <v>58</v>
      </c>
      <c r="H10" s="83"/>
      <c r="I10" s="83"/>
      <c r="J10" s="83"/>
      <c r="K10" s="83"/>
      <c r="L10" s="83"/>
      <c r="M10" s="83"/>
      <c r="N10" s="83"/>
      <c r="O10" s="83"/>
    </row>
    <row r="11" spans="1:15" ht="15">
      <c r="A11" s="1"/>
      <c r="B11" s="6">
        <v>5</v>
      </c>
      <c r="C11" s="18">
        <v>0.762</v>
      </c>
      <c r="D11" s="20">
        <v>0.686</v>
      </c>
      <c r="E11" s="1"/>
      <c r="F11" s="37" t="s">
        <v>0</v>
      </c>
      <c r="G11" s="38">
        <v>0.01</v>
      </c>
      <c r="H11" s="38">
        <v>0.02</v>
      </c>
      <c r="I11" s="38">
        <v>0.05</v>
      </c>
      <c r="J11" s="38">
        <v>0.1</v>
      </c>
      <c r="K11" s="38">
        <v>0.5</v>
      </c>
      <c r="L11" s="38">
        <v>0.9</v>
      </c>
      <c r="M11" s="38">
        <v>0.95</v>
      </c>
      <c r="N11" s="38">
        <v>0.98</v>
      </c>
      <c r="O11" s="38">
        <v>0.99</v>
      </c>
    </row>
    <row r="12" spans="1:15" ht="15">
      <c r="A12" s="1"/>
      <c r="B12" s="6">
        <v>6</v>
      </c>
      <c r="C12" s="20">
        <v>0.988</v>
      </c>
      <c r="D12" s="20">
        <v>0.713</v>
      </c>
      <c r="E12" s="1"/>
      <c r="F12" s="39">
        <v>3</v>
      </c>
      <c r="G12" s="39">
        <v>0.753</v>
      </c>
      <c r="H12" s="39">
        <v>0.756</v>
      </c>
      <c r="I12" s="39">
        <v>0.767</v>
      </c>
      <c r="J12" s="39">
        <v>0.789</v>
      </c>
      <c r="K12" s="39">
        <v>0.959</v>
      </c>
      <c r="L12" s="39">
        <v>0.998</v>
      </c>
      <c r="M12" s="39">
        <v>0.999</v>
      </c>
      <c r="N12" s="39">
        <v>1</v>
      </c>
      <c r="O12" s="39">
        <v>1</v>
      </c>
    </row>
    <row r="13" spans="1:15" ht="15">
      <c r="A13" s="1"/>
      <c r="B13" s="6">
        <v>7</v>
      </c>
      <c r="C13" s="20">
        <v>0.803</v>
      </c>
      <c r="D13" s="20">
        <v>0.73</v>
      </c>
      <c r="E13" s="1"/>
      <c r="F13" s="58">
        <v>4</v>
      </c>
      <c r="G13" s="58">
        <v>0.687</v>
      </c>
      <c r="H13" s="58">
        <v>0.707</v>
      </c>
      <c r="I13" s="58">
        <v>0.748</v>
      </c>
      <c r="J13" s="58">
        <v>0.792</v>
      </c>
      <c r="K13" s="58">
        <v>0.935</v>
      </c>
      <c r="L13" s="58">
        <v>0.987</v>
      </c>
      <c r="M13" s="58">
        <v>0.992</v>
      </c>
      <c r="N13" s="58">
        <v>0.996</v>
      </c>
      <c r="O13" s="58">
        <v>0.997</v>
      </c>
    </row>
    <row r="14" spans="1:15" ht="15">
      <c r="A14" s="1"/>
      <c r="B14" s="6">
        <v>8</v>
      </c>
      <c r="C14" s="20">
        <v>0.818</v>
      </c>
      <c r="D14" s="20">
        <v>0.749</v>
      </c>
      <c r="E14" s="1"/>
      <c r="F14" s="37">
        <v>5</v>
      </c>
      <c r="G14" s="37">
        <v>0.686</v>
      </c>
      <c r="H14" s="37">
        <v>0.715</v>
      </c>
      <c r="I14" s="37">
        <v>0.762</v>
      </c>
      <c r="J14" s="37">
        <v>0.806</v>
      </c>
      <c r="K14" s="37">
        <v>0.927</v>
      </c>
      <c r="L14" s="37">
        <v>0.979</v>
      </c>
      <c r="M14" s="37">
        <v>0.986</v>
      </c>
      <c r="N14" s="37">
        <v>0.991</v>
      </c>
      <c r="O14" s="37">
        <v>0.993</v>
      </c>
    </row>
    <row r="15" spans="1:15" ht="15">
      <c r="A15" s="1"/>
      <c r="B15" s="6">
        <v>9</v>
      </c>
      <c r="C15" s="20">
        <v>0.829</v>
      </c>
      <c r="D15" s="20">
        <v>0.764</v>
      </c>
      <c r="E15" s="1"/>
      <c r="F15" s="37">
        <v>6</v>
      </c>
      <c r="G15" s="37">
        <v>0.713</v>
      </c>
      <c r="H15" s="37">
        <v>0.743</v>
      </c>
      <c r="I15" s="37">
        <v>0.788</v>
      </c>
      <c r="J15" s="37">
        <v>0.826</v>
      </c>
      <c r="K15" s="37">
        <v>0.927</v>
      </c>
      <c r="L15" s="37">
        <v>0.974</v>
      </c>
      <c r="M15" s="37">
        <v>0.981</v>
      </c>
      <c r="N15" s="37">
        <v>0.986</v>
      </c>
      <c r="O15" s="37">
        <v>0.989</v>
      </c>
    </row>
    <row r="16" spans="1:15" ht="15">
      <c r="A16" s="1"/>
      <c r="B16" s="6">
        <v>10</v>
      </c>
      <c r="C16" s="20">
        <v>0.842</v>
      </c>
      <c r="D16" s="20">
        <v>0.781</v>
      </c>
      <c r="E16" s="1"/>
      <c r="F16" s="37">
        <v>7</v>
      </c>
      <c r="G16" s="37">
        <v>0.73</v>
      </c>
      <c r="H16" s="37">
        <v>0.76</v>
      </c>
      <c r="I16" s="37">
        <v>0.803</v>
      </c>
      <c r="J16" s="37">
        <v>0.838</v>
      </c>
      <c r="K16" s="37">
        <v>0.928</v>
      </c>
      <c r="L16" s="37">
        <v>0.972</v>
      </c>
      <c r="M16" s="37">
        <v>0.979</v>
      </c>
      <c r="N16" s="37">
        <v>0.985</v>
      </c>
      <c r="O16" s="37">
        <v>0.988</v>
      </c>
    </row>
    <row r="17" spans="1:15" ht="15">
      <c r="A17" s="1"/>
      <c r="B17" s="6">
        <v>11</v>
      </c>
      <c r="C17" s="20">
        <v>0.85</v>
      </c>
      <c r="D17" s="20">
        <v>0.792</v>
      </c>
      <c r="E17" s="1"/>
      <c r="F17" s="37">
        <v>8</v>
      </c>
      <c r="G17" s="37">
        <v>0.749</v>
      </c>
      <c r="H17" s="37">
        <v>0.778</v>
      </c>
      <c r="I17" s="37">
        <v>0.818</v>
      </c>
      <c r="J17" s="37">
        <v>0.851</v>
      </c>
      <c r="K17" s="37">
        <v>0.932</v>
      </c>
      <c r="L17" s="37">
        <v>0.972</v>
      </c>
      <c r="M17" s="37">
        <v>0.978</v>
      </c>
      <c r="N17" s="37">
        <v>0.984</v>
      </c>
      <c r="O17" s="37">
        <v>0.987</v>
      </c>
    </row>
    <row r="18" spans="1:15" ht="15">
      <c r="A18" s="1"/>
      <c r="B18" s="6">
        <v>12</v>
      </c>
      <c r="C18" s="20">
        <v>0.859</v>
      </c>
      <c r="D18" s="20">
        <v>0.805</v>
      </c>
      <c r="E18" s="1"/>
      <c r="F18" s="37">
        <v>9</v>
      </c>
      <c r="G18" s="37">
        <v>0.764</v>
      </c>
      <c r="H18" s="37">
        <v>0.791</v>
      </c>
      <c r="I18" s="37">
        <v>0.829</v>
      </c>
      <c r="J18" s="37">
        <v>0.859</v>
      </c>
      <c r="K18" s="37">
        <v>0.935</v>
      </c>
      <c r="L18" s="37">
        <v>0.972</v>
      </c>
      <c r="M18" s="37">
        <v>0.978</v>
      </c>
      <c r="N18" s="37">
        <v>0.984</v>
      </c>
      <c r="O18" s="37">
        <v>0.986</v>
      </c>
    </row>
    <row r="19" spans="1:15" ht="15">
      <c r="A19" s="1"/>
      <c r="B19" s="6">
        <v>13</v>
      </c>
      <c r="C19" s="18">
        <v>0.866</v>
      </c>
      <c r="D19" s="20">
        <v>0.814</v>
      </c>
      <c r="E19" s="1"/>
      <c r="F19" s="37">
        <v>10</v>
      </c>
      <c r="G19" s="37">
        <v>0.781</v>
      </c>
      <c r="H19" s="37">
        <v>0.806</v>
      </c>
      <c r="I19" s="37">
        <v>0.842</v>
      </c>
      <c r="J19" s="37">
        <v>0.869</v>
      </c>
      <c r="K19" s="37">
        <v>0.938</v>
      </c>
      <c r="L19" s="37">
        <v>0.972</v>
      </c>
      <c r="M19" s="37">
        <v>0.978</v>
      </c>
      <c r="N19" s="37">
        <v>0.983</v>
      </c>
      <c r="O19" s="37">
        <v>0.086</v>
      </c>
    </row>
    <row r="20" spans="1:15" ht="15">
      <c r="A20" s="1"/>
      <c r="B20" s="6">
        <v>14</v>
      </c>
      <c r="C20" s="20">
        <v>0.874</v>
      </c>
      <c r="D20" s="20">
        <v>0.825</v>
      </c>
      <c r="E20" s="1"/>
      <c r="F20" s="37">
        <v>11</v>
      </c>
      <c r="G20" s="37">
        <v>0.792</v>
      </c>
      <c r="H20" s="37">
        <v>0.817</v>
      </c>
      <c r="I20" s="37">
        <v>0.85</v>
      </c>
      <c r="J20" s="37">
        <v>0.876</v>
      </c>
      <c r="K20" s="37">
        <v>0.94</v>
      </c>
      <c r="L20" s="37">
        <v>0.973</v>
      </c>
      <c r="M20" s="37">
        <v>0.979</v>
      </c>
      <c r="N20" s="37">
        <v>0.984</v>
      </c>
      <c r="O20" s="37">
        <v>0.986</v>
      </c>
    </row>
    <row r="21" spans="1:15" ht="15">
      <c r="A21" s="1"/>
      <c r="B21" s="6">
        <v>15</v>
      </c>
      <c r="C21" s="20">
        <v>0.881</v>
      </c>
      <c r="D21" s="20">
        <v>0.835</v>
      </c>
      <c r="E21" s="1"/>
      <c r="F21" s="37">
        <v>12</v>
      </c>
      <c r="G21" s="37">
        <v>0.805</v>
      </c>
      <c r="H21" s="37">
        <v>0.828</v>
      </c>
      <c r="I21" s="37">
        <v>0.859</v>
      </c>
      <c r="J21" s="37">
        <v>0.883</v>
      </c>
      <c r="K21" s="37">
        <v>0.943</v>
      </c>
      <c r="L21" s="37">
        <v>0.973</v>
      </c>
      <c r="M21" s="37">
        <v>0.979</v>
      </c>
      <c r="N21" s="37">
        <v>0.984</v>
      </c>
      <c r="O21" s="37">
        <v>0.986</v>
      </c>
    </row>
    <row r="22" spans="1:15" ht="15">
      <c r="A22" s="1"/>
      <c r="B22" s="6">
        <v>16</v>
      </c>
      <c r="C22" s="20">
        <v>0.887</v>
      </c>
      <c r="D22" s="20">
        <v>0.844</v>
      </c>
      <c r="E22" s="1"/>
      <c r="F22" s="37">
        <v>13</v>
      </c>
      <c r="G22" s="37">
        <v>0.815</v>
      </c>
      <c r="H22" s="37">
        <v>0.837</v>
      </c>
      <c r="I22" s="37">
        <v>0.866</v>
      </c>
      <c r="J22" s="37">
        <v>0.889</v>
      </c>
      <c r="K22" s="37">
        <v>0.945</v>
      </c>
      <c r="L22" s="37">
        <v>0.974</v>
      </c>
      <c r="M22" s="37">
        <v>0.979</v>
      </c>
      <c r="N22" s="37">
        <v>0.984</v>
      </c>
      <c r="O22" s="37">
        <v>0.986</v>
      </c>
    </row>
    <row r="23" spans="1:15" ht="15">
      <c r="A23" s="1"/>
      <c r="B23" s="6">
        <v>17</v>
      </c>
      <c r="C23" s="20">
        <v>0.892</v>
      </c>
      <c r="D23" s="20">
        <v>0.851</v>
      </c>
      <c r="E23" s="1"/>
      <c r="F23" s="37">
        <v>14</v>
      </c>
      <c r="G23" s="37">
        <v>0.825</v>
      </c>
      <c r="H23" s="37">
        <v>0.846</v>
      </c>
      <c r="I23" s="37">
        <v>0.874</v>
      </c>
      <c r="J23" s="37">
        <v>0.895</v>
      </c>
      <c r="K23" s="37">
        <v>0.947</v>
      </c>
      <c r="L23" s="37">
        <v>0.975</v>
      </c>
      <c r="M23" s="37">
        <v>0.98</v>
      </c>
      <c r="N23" s="37">
        <v>0.984</v>
      </c>
      <c r="O23" s="37">
        <v>0.986</v>
      </c>
    </row>
    <row r="24" spans="1:15" ht="15">
      <c r="A24" s="1"/>
      <c r="B24" s="6">
        <v>18</v>
      </c>
      <c r="C24" s="20">
        <v>0.897</v>
      </c>
      <c r="D24" s="20">
        <v>0.858</v>
      </c>
      <c r="E24" s="1"/>
      <c r="F24" s="37">
        <v>15</v>
      </c>
      <c r="G24" s="37">
        <v>0.835</v>
      </c>
      <c r="H24" s="37">
        <v>0.855</v>
      </c>
      <c r="I24" s="37">
        <v>0.881</v>
      </c>
      <c r="J24" s="37">
        <v>0.901</v>
      </c>
      <c r="K24" s="37">
        <v>0.95</v>
      </c>
      <c r="L24" s="37">
        <v>0.975</v>
      </c>
      <c r="M24" s="37">
        <v>0.98</v>
      </c>
      <c r="N24" s="37">
        <v>0.984</v>
      </c>
      <c r="O24" s="37">
        <v>0.987</v>
      </c>
    </row>
    <row r="25" spans="1:15" ht="15">
      <c r="A25" s="1"/>
      <c r="B25" s="6">
        <v>19</v>
      </c>
      <c r="C25" s="20">
        <v>0.901</v>
      </c>
      <c r="D25" s="20">
        <v>0.863</v>
      </c>
      <c r="E25" s="1"/>
      <c r="F25" s="37">
        <v>16</v>
      </c>
      <c r="G25" s="37">
        <v>0.844</v>
      </c>
      <c r="H25" s="37">
        <v>0.863</v>
      </c>
      <c r="I25" s="37">
        <v>0.887</v>
      </c>
      <c r="J25" s="37">
        <v>0.906</v>
      </c>
      <c r="K25" s="37">
        <v>0.952</v>
      </c>
      <c r="L25" s="37">
        <v>0.976</v>
      </c>
      <c r="M25" s="37">
        <v>0.981</v>
      </c>
      <c r="N25" s="37">
        <v>0.985</v>
      </c>
      <c r="O25" s="37">
        <v>0.987</v>
      </c>
    </row>
    <row r="26" spans="1:15" ht="15">
      <c r="A26" s="1"/>
      <c r="B26" s="6">
        <v>20</v>
      </c>
      <c r="C26" s="20">
        <v>0.905</v>
      </c>
      <c r="D26" s="20">
        <v>0.868</v>
      </c>
      <c r="E26" s="1"/>
      <c r="F26" s="37">
        <v>17</v>
      </c>
      <c r="G26" s="37">
        <v>0.851</v>
      </c>
      <c r="H26" s="37">
        <v>0.869</v>
      </c>
      <c r="I26" s="37">
        <v>0.892</v>
      </c>
      <c r="J26" s="37">
        <v>0.91</v>
      </c>
      <c r="K26" s="37">
        <v>0.954</v>
      </c>
      <c r="L26" s="37">
        <v>0.977</v>
      </c>
      <c r="M26" s="37">
        <v>0.981</v>
      </c>
      <c r="N26" s="37">
        <v>0.985</v>
      </c>
      <c r="O26" s="37">
        <v>0.987</v>
      </c>
    </row>
    <row r="27" spans="1:15" ht="15">
      <c r="A27" s="1"/>
      <c r="B27" s="6">
        <v>21</v>
      </c>
      <c r="C27" s="20">
        <v>0.908</v>
      </c>
      <c r="D27" s="20">
        <v>0.873</v>
      </c>
      <c r="E27" s="1"/>
      <c r="F27" s="37">
        <v>18</v>
      </c>
      <c r="G27" s="37">
        <v>0.858</v>
      </c>
      <c r="H27" s="37">
        <v>0.874</v>
      </c>
      <c r="I27" s="37">
        <v>0.897</v>
      </c>
      <c r="J27" s="37">
        <v>0.914</v>
      </c>
      <c r="K27" s="37">
        <v>0.956</v>
      </c>
      <c r="L27" s="37">
        <v>0.978</v>
      </c>
      <c r="M27" s="37">
        <v>0.982</v>
      </c>
      <c r="N27" s="37">
        <v>0.986</v>
      </c>
      <c r="O27" s="37">
        <v>0.988</v>
      </c>
    </row>
    <row r="28" spans="1:15" ht="15">
      <c r="A28" s="1"/>
      <c r="B28" s="6">
        <v>22</v>
      </c>
      <c r="C28" s="20">
        <v>0.911</v>
      </c>
      <c r="D28" s="20">
        <v>0.878</v>
      </c>
      <c r="E28" s="1"/>
      <c r="F28" s="37">
        <v>19</v>
      </c>
      <c r="G28" s="37">
        <v>0.863</v>
      </c>
      <c r="H28" s="37">
        <v>0.879</v>
      </c>
      <c r="I28" s="37">
        <v>0.901</v>
      </c>
      <c r="J28" s="37">
        <v>0.917</v>
      </c>
      <c r="K28" s="37">
        <v>0.957</v>
      </c>
      <c r="L28" s="37">
        <v>0.978</v>
      </c>
      <c r="M28" s="37">
        <v>0.982</v>
      </c>
      <c r="N28" s="37">
        <v>0.986</v>
      </c>
      <c r="O28" s="37">
        <v>0.988</v>
      </c>
    </row>
    <row r="29" spans="1:15" ht="15">
      <c r="A29" s="1"/>
      <c r="B29" s="6">
        <v>23</v>
      </c>
      <c r="C29" s="20">
        <v>0.914</v>
      </c>
      <c r="D29" s="20">
        <v>0.881</v>
      </c>
      <c r="E29" s="1"/>
      <c r="F29" s="37">
        <v>20</v>
      </c>
      <c r="G29" s="37">
        <v>0.868</v>
      </c>
      <c r="H29" s="37">
        <v>0.884</v>
      </c>
      <c r="I29" s="37">
        <v>0.905</v>
      </c>
      <c r="J29" s="37">
        <v>0.92</v>
      </c>
      <c r="K29" s="37">
        <v>0.959</v>
      </c>
      <c r="L29" s="37">
        <v>0.979</v>
      </c>
      <c r="M29" s="37">
        <v>0.983</v>
      </c>
      <c r="N29" s="37">
        <v>0.986</v>
      </c>
      <c r="O29" s="37">
        <v>0.988</v>
      </c>
    </row>
    <row r="30" spans="1:15" ht="15">
      <c r="A30" s="1"/>
      <c r="B30" s="6">
        <v>24</v>
      </c>
      <c r="C30" s="20">
        <v>0.916</v>
      </c>
      <c r="D30" s="20">
        <v>0.884</v>
      </c>
      <c r="E30" s="1"/>
      <c r="F30" s="37">
        <v>21</v>
      </c>
      <c r="G30" s="37">
        <v>0.873</v>
      </c>
      <c r="H30" s="37">
        <v>0.888</v>
      </c>
      <c r="I30" s="37">
        <v>0.908</v>
      </c>
      <c r="J30" s="37">
        <v>0.923</v>
      </c>
      <c r="K30" s="37">
        <v>0.96</v>
      </c>
      <c r="L30" s="37">
        <v>0.98</v>
      </c>
      <c r="M30" s="37">
        <v>0.983</v>
      </c>
      <c r="N30" s="37">
        <v>0.987</v>
      </c>
      <c r="O30" s="37">
        <v>0.989</v>
      </c>
    </row>
    <row r="31" spans="1:15" ht="15">
      <c r="A31" s="1"/>
      <c r="B31" s="6">
        <v>25</v>
      </c>
      <c r="C31" s="20">
        <v>0.918</v>
      </c>
      <c r="D31" s="20">
        <v>0.888</v>
      </c>
      <c r="E31" s="1"/>
      <c r="F31" s="37">
        <v>22</v>
      </c>
      <c r="G31" s="37">
        <v>0.878</v>
      </c>
      <c r="H31" s="37">
        <v>0.892</v>
      </c>
      <c r="I31" s="37">
        <v>0.911</v>
      </c>
      <c r="J31" s="37">
        <v>0.926</v>
      </c>
      <c r="K31" s="37">
        <v>0.961</v>
      </c>
      <c r="L31" s="37">
        <v>0.98</v>
      </c>
      <c r="M31" s="37">
        <v>0.984</v>
      </c>
      <c r="N31" s="37">
        <v>0.987</v>
      </c>
      <c r="O31" s="37">
        <v>0.989</v>
      </c>
    </row>
    <row r="32" spans="1:15" ht="15">
      <c r="A32" s="1"/>
      <c r="B32" s="6">
        <v>26</v>
      </c>
      <c r="C32" s="20">
        <v>0.92</v>
      </c>
      <c r="D32" s="20">
        <v>0.891</v>
      </c>
      <c r="E32" s="1"/>
      <c r="F32" s="37">
        <v>23</v>
      </c>
      <c r="G32" s="37">
        <v>0.881</v>
      </c>
      <c r="H32" s="37">
        <v>0.895</v>
      </c>
      <c r="I32" s="37">
        <v>0.914</v>
      </c>
      <c r="J32" s="37">
        <v>0.928</v>
      </c>
      <c r="K32" s="37">
        <v>0.962</v>
      </c>
      <c r="L32" s="37">
        <v>0.981</v>
      </c>
      <c r="M32" s="37">
        <v>0.984</v>
      </c>
      <c r="N32" s="37">
        <v>0.987</v>
      </c>
      <c r="O32" s="37">
        <v>0.989</v>
      </c>
    </row>
    <row r="33" spans="1:15" ht="15">
      <c r="A33" s="1"/>
      <c r="B33" s="6">
        <v>27</v>
      </c>
      <c r="C33" s="20">
        <v>0.923</v>
      </c>
      <c r="D33" s="20">
        <v>0.894</v>
      </c>
      <c r="E33" s="1"/>
      <c r="F33" s="37">
        <v>24</v>
      </c>
      <c r="G33" s="37">
        <v>0.884</v>
      </c>
      <c r="H33" s="37">
        <v>0.898</v>
      </c>
      <c r="I33" s="37">
        <v>0.916</v>
      </c>
      <c r="J33" s="37">
        <v>0.93</v>
      </c>
      <c r="K33" s="37">
        <v>0.963</v>
      </c>
      <c r="L33" s="37">
        <v>0.981</v>
      </c>
      <c r="M33" s="37">
        <v>0.984</v>
      </c>
      <c r="N33" s="37">
        <v>0.987</v>
      </c>
      <c r="O33" s="37">
        <v>0.989</v>
      </c>
    </row>
    <row r="34" spans="1:15" ht="15">
      <c r="A34" s="1"/>
      <c r="B34" s="6">
        <v>28</v>
      </c>
      <c r="C34" s="20">
        <v>0.924</v>
      </c>
      <c r="D34" s="20">
        <v>0.896</v>
      </c>
      <c r="E34" s="1"/>
      <c r="F34" s="37">
        <v>25</v>
      </c>
      <c r="G34" s="37">
        <v>0.888</v>
      </c>
      <c r="H34" s="37">
        <v>0.901</v>
      </c>
      <c r="I34" s="37">
        <v>0.918</v>
      </c>
      <c r="J34" s="37">
        <v>0.931</v>
      </c>
      <c r="K34" s="37">
        <v>0.964</v>
      </c>
      <c r="L34" s="37">
        <v>0.981</v>
      </c>
      <c r="M34" s="37">
        <v>0.985</v>
      </c>
      <c r="N34" s="37">
        <v>0.988</v>
      </c>
      <c r="O34" s="37">
        <v>0.989</v>
      </c>
    </row>
    <row r="35" spans="1:15" ht="15">
      <c r="A35" s="1"/>
      <c r="B35" s="6">
        <v>29</v>
      </c>
      <c r="C35" s="20">
        <v>0.926</v>
      </c>
      <c r="D35" s="20">
        <v>0.898</v>
      </c>
      <c r="E35" s="1"/>
      <c r="F35" s="37">
        <v>26</v>
      </c>
      <c r="G35" s="37">
        <v>0.891</v>
      </c>
      <c r="H35" s="37">
        <v>0.904</v>
      </c>
      <c r="I35" s="37">
        <v>0.92</v>
      </c>
      <c r="J35" s="37">
        <v>0.933</v>
      </c>
      <c r="K35" s="37">
        <v>0.965</v>
      </c>
      <c r="L35" s="37">
        <v>0.982</v>
      </c>
      <c r="M35" s="37">
        <v>0.985</v>
      </c>
      <c r="N35" s="37">
        <v>0.988</v>
      </c>
      <c r="O35" s="37">
        <v>0.989</v>
      </c>
    </row>
    <row r="36" spans="1:15" ht="15">
      <c r="A36" s="1"/>
      <c r="B36" s="6">
        <v>30</v>
      </c>
      <c r="C36" s="20">
        <v>0.927</v>
      </c>
      <c r="D36" s="20">
        <v>0.9</v>
      </c>
      <c r="E36" s="1"/>
      <c r="F36" s="37">
        <v>27</v>
      </c>
      <c r="G36" s="37">
        <v>0.894</v>
      </c>
      <c r="H36" s="37">
        <v>0.906</v>
      </c>
      <c r="I36" s="37">
        <v>0.923</v>
      </c>
      <c r="J36" s="37">
        <v>0.935</v>
      </c>
      <c r="K36" s="37">
        <v>0.965</v>
      </c>
      <c r="L36" s="37">
        <v>0.982</v>
      </c>
      <c r="M36" s="37">
        <v>0.985</v>
      </c>
      <c r="N36" s="37">
        <v>0.988</v>
      </c>
      <c r="O36" s="37">
        <v>0.99</v>
      </c>
    </row>
    <row r="37" spans="1:15" ht="15">
      <c r="A37" s="1"/>
      <c r="B37" s="6">
        <v>31</v>
      </c>
      <c r="C37" s="20">
        <v>0.929</v>
      </c>
      <c r="D37" s="20">
        <v>0.902</v>
      </c>
      <c r="E37" s="1"/>
      <c r="F37" s="37">
        <v>28</v>
      </c>
      <c r="G37" s="37">
        <v>0.896</v>
      </c>
      <c r="H37" s="37">
        <v>0.908</v>
      </c>
      <c r="I37" s="37">
        <v>0.924</v>
      </c>
      <c r="J37" s="37">
        <v>0.936</v>
      </c>
      <c r="K37" s="37">
        <v>0.966</v>
      </c>
      <c r="L37" s="37">
        <v>0.982</v>
      </c>
      <c r="M37" s="37">
        <v>0.985</v>
      </c>
      <c r="N37" s="37">
        <v>0.988</v>
      </c>
      <c r="O37" s="37">
        <v>0.9</v>
      </c>
    </row>
    <row r="38" spans="1:15" ht="15">
      <c r="A38" s="1"/>
      <c r="B38" s="6">
        <v>32</v>
      </c>
      <c r="C38" s="20">
        <v>0.93</v>
      </c>
      <c r="D38" s="20">
        <v>0.904</v>
      </c>
      <c r="E38" s="1"/>
      <c r="F38" s="37">
        <v>29</v>
      </c>
      <c r="G38" s="37">
        <v>0.898</v>
      </c>
      <c r="H38" s="37">
        <v>0.91</v>
      </c>
      <c r="I38" s="37">
        <v>0.926</v>
      </c>
      <c r="J38" s="37">
        <v>0.937</v>
      </c>
      <c r="K38" s="37">
        <v>0.966</v>
      </c>
      <c r="L38" s="37">
        <v>0.982</v>
      </c>
      <c r="M38" s="37">
        <v>0.985</v>
      </c>
      <c r="N38" s="37">
        <v>0.988</v>
      </c>
      <c r="O38" s="37">
        <v>0.99</v>
      </c>
    </row>
    <row r="39" spans="1:15" ht="15">
      <c r="A39" s="1"/>
      <c r="B39" s="6">
        <v>33</v>
      </c>
      <c r="C39" s="20">
        <v>0.931</v>
      </c>
      <c r="D39" s="20">
        <v>0.906</v>
      </c>
      <c r="E39" s="1"/>
      <c r="F39" s="37">
        <v>30</v>
      </c>
      <c r="G39" s="37">
        <v>0.9</v>
      </c>
      <c r="H39" s="37">
        <v>0.912</v>
      </c>
      <c r="I39" s="37">
        <v>0.927</v>
      </c>
      <c r="J39" s="37">
        <v>0.939</v>
      </c>
      <c r="K39" s="37">
        <v>0.967</v>
      </c>
      <c r="L39" s="37">
        <v>0.983</v>
      </c>
      <c r="M39" s="37">
        <v>0.985</v>
      </c>
      <c r="N39" s="37">
        <v>0.988</v>
      </c>
      <c r="O39" s="37">
        <v>0.9</v>
      </c>
    </row>
    <row r="40" spans="1:15" ht="15">
      <c r="A40" s="1"/>
      <c r="B40" s="6">
        <v>34</v>
      </c>
      <c r="C40" s="20">
        <v>0.933</v>
      </c>
      <c r="D40" s="20">
        <v>0.908</v>
      </c>
      <c r="E40" s="1"/>
      <c r="F40" s="37">
        <v>31</v>
      </c>
      <c r="G40" s="37">
        <v>0.902</v>
      </c>
      <c r="H40" s="37">
        <v>0.914</v>
      </c>
      <c r="I40" s="37">
        <v>0.929</v>
      </c>
      <c r="J40" s="37">
        <v>0.94</v>
      </c>
      <c r="K40" s="37">
        <v>0.967</v>
      </c>
      <c r="L40" s="37">
        <v>0.983</v>
      </c>
      <c r="M40" s="37">
        <v>0.986</v>
      </c>
      <c r="N40" s="37">
        <v>0.988</v>
      </c>
      <c r="O40" s="37">
        <v>0.99</v>
      </c>
    </row>
    <row r="41" spans="1:15" ht="15">
      <c r="A41" s="1"/>
      <c r="B41" s="6">
        <v>35</v>
      </c>
      <c r="C41" s="20">
        <v>0.934</v>
      </c>
      <c r="D41" s="20">
        <v>0.91</v>
      </c>
      <c r="E41" s="1"/>
      <c r="F41" s="37">
        <v>32</v>
      </c>
      <c r="G41" s="37">
        <v>0.904</v>
      </c>
      <c r="H41" s="37">
        <v>0.915</v>
      </c>
      <c r="I41" s="37">
        <v>0.93</v>
      </c>
      <c r="J41" s="37">
        <v>0.941</v>
      </c>
      <c r="K41" s="37">
        <v>0.968</v>
      </c>
      <c r="L41" s="37">
        <v>0.983</v>
      </c>
      <c r="M41" s="37">
        <v>0.986</v>
      </c>
      <c r="N41" s="37">
        <v>0.988</v>
      </c>
      <c r="O41" s="37">
        <v>0.99</v>
      </c>
    </row>
    <row r="42" spans="1:15" ht="15">
      <c r="A42" s="1"/>
      <c r="B42" s="6">
        <v>36</v>
      </c>
      <c r="C42" s="20">
        <v>0.935</v>
      </c>
      <c r="D42" s="20">
        <v>0.912</v>
      </c>
      <c r="E42" s="1"/>
      <c r="F42" s="37">
        <v>33</v>
      </c>
      <c r="G42" s="37">
        <v>0.906</v>
      </c>
      <c r="H42" s="37">
        <v>0.917</v>
      </c>
      <c r="I42" s="37">
        <v>0.931</v>
      </c>
      <c r="J42" s="37">
        <v>0.942</v>
      </c>
      <c r="K42" s="37">
        <v>0.968</v>
      </c>
      <c r="L42" s="37">
        <v>0.983</v>
      </c>
      <c r="M42" s="37">
        <v>0.986</v>
      </c>
      <c r="N42" s="37">
        <v>0.989</v>
      </c>
      <c r="O42" s="37">
        <v>0.99</v>
      </c>
    </row>
    <row r="43" spans="1:15" ht="15">
      <c r="A43" s="1"/>
      <c r="B43" s="6">
        <v>37</v>
      </c>
      <c r="C43" s="20">
        <v>0.936</v>
      </c>
      <c r="D43" s="20">
        <v>0.914</v>
      </c>
      <c r="E43" s="1"/>
      <c r="F43" s="37">
        <v>34</v>
      </c>
      <c r="G43" s="37">
        <v>0.908</v>
      </c>
      <c r="H43" s="37">
        <v>0.919</v>
      </c>
      <c r="I43" s="37">
        <v>0.933</v>
      </c>
      <c r="J43" s="37">
        <v>0.943</v>
      </c>
      <c r="K43" s="37">
        <v>0.969</v>
      </c>
      <c r="L43" s="37">
        <v>0.983</v>
      </c>
      <c r="M43" s="37">
        <v>0.986</v>
      </c>
      <c r="N43" s="37">
        <v>0.989</v>
      </c>
      <c r="O43" s="37">
        <v>0.99</v>
      </c>
    </row>
    <row r="44" spans="1:15" ht="15">
      <c r="A44" s="1"/>
      <c r="B44" s="6">
        <v>38</v>
      </c>
      <c r="C44" s="20">
        <v>0.938</v>
      </c>
      <c r="D44" s="20">
        <v>0.916</v>
      </c>
      <c r="E44" s="1"/>
      <c r="F44" s="37">
        <v>35</v>
      </c>
      <c r="G44" s="37">
        <v>0.91</v>
      </c>
      <c r="H44" s="37">
        <v>0.92</v>
      </c>
      <c r="I44" s="37">
        <v>0.934</v>
      </c>
      <c r="J44" s="37">
        <v>0.944</v>
      </c>
      <c r="K44" s="37">
        <v>0.969</v>
      </c>
      <c r="L44" s="37">
        <v>0.984</v>
      </c>
      <c r="M44" s="37">
        <v>0.986</v>
      </c>
      <c r="N44" s="37">
        <v>0.989</v>
      </c>
      <c r="O44" s="37">
        <v>0.99</v>
      </c>
    </row>
    <row r="45" spans="1:15" ht="15">
      <c r="A45" s="1"/>
      <c r="B45" s="6">
        <v>39</v>
      </c>
      <c r="C45" s="20">
        <v>0.939</v>
      </c>
      <c r="D45" s="20">
        <v>0.917</v>
      </c>
      <c r="E45" s="1"/>
      <c r="F45" s="37">
        <v>36</v>
      </c>
      <c r="G45" s="37">
        <v>0.912</v>
      </c>
      <c r="H45" s="37">
        <v>0.922</v>
      </c>
      <c r="I45" s="37">
        <v>0.935</v>
      </c>
      <c r="J45" s="37">
        <v>0.945</v>
      </c>
      <c r="K45" s="37">
        <v>0.97</v>
      </c>
      <c r="L45" s="37">
        <v>0.984</v>
      </c>
      <c r="M45" s="37">
        <v>0.986</v>
      </c>
      <c r="N45" s="37">
        <v>0.989</v>
      </c>
      <c r="O45" s="37">
        <v>0.99</v>
      </c>
    </row>
    <row r="46" spans="1:15" ht="15">
      <c r="A46" s="1"/>
      <c r="B46" s="6">
        <v>40</v>
      </c>
      <c r="C46" s="20">
        <v>0.94</v>
      </c>
      <c r="D46" s="20">
        <v>0.919</v>
      </c>
      <c r="E46" s="1"/>
      <c r="F46" s="37">
        <v>37</v>
      </c>
      <c r="G46" s="37">
        <v>0.914</v>
      </c>
      <c r="H46" s="37">
        <v>0.924</v>
      </c>
      <c r="I46" s="37">
        <v>0.936</v>
      </c>
      <c r="J46" s="37">
        <v>0.946</v>
      </c>
      <c r="K46" s="37">
        <v>0.97</v>
      </c>
      <c r="L46" s="37">
        <v>0.984</v>
      </c>
      <c r="M46" s="37">
        <v>0.987</v>
      </c>
      <c r="N46" s="37">
        <v>0.989</v>
      </c>
      <c r="O46" s="37">
        <v>0.99</v>
      </c>
    </row>
    <row r="47" spans="1:15" ht="15">
      <c r="A47" s="1"/>
      <c r="B47" s="6">
        <v>41</v>
      </c>
      <c r="C47" s="20">
        <v>0.941</v>
      </c>
      <c r="D47" s="20">
        <v>0.92</v>
      </c>
      <c r="E47" s="1"/>
      <c r="F47" s="37">
        <v>38</v>
      </c>
      <c r="G47" s="37">
        <v>0.916</v>
      </c>
      <c r="H47" s="37">
        <v>0.925</v>
      </c>
      <c r="I47" s="37">
        <v>0.938</v>
      </c>
      <c r="J47" s="37">
        <v>0.947</v>
      </c>
      <c r="K47" s="37">
        <v>0.971</v>
      </c>
      <c r="L47" s="37">
        <v>0.984</v>
      </c>
      <c r="M47" s="37">
        <v>0.987</v>
      </c>
      <c r="N47" s="37">
        <v>0.989</v>
      </c>
      <c r="O47" s="37">
        <v>0.99</v>
      </c>
    </row>
    <row r="48" spans="1:15" ht="15">
      <c r="A48" s="1"/>
      <c r="B48" s="6">
        <v>42</v>
      </c>
      <c r="C48" s="20">
        <v>0.942</v>
      </c>
      <c r="D48" s="20">
        <v>0.922</v>
      </c>
      <c r="E48" s="1"/>
      <c r="F48" s="37">
        <v>39</v>
      </c>
      <c r="G48" s="37">
        <v>0.917</v>
      </c>
      <c r="H48" s="37">
        <v>0.927</v>
      </c>
      <c r="I48" s="37">
        <v>0.939</v>
      </c>
      <c r="J48" s="37">
        <v>0.948</v>
      </c>
      <c r="K48" s="37">
        <v>0.971</v>
      </c>
      <c r="L48" s="37">
        <v>0.984</v>
      </c>
      <c r="M48" s="37">
        <v>0.987</v>
      </c>
      <c r="N48" s="37">
        <v>0.989</v>
      </c>
      <c r="O48" s="37">
        <v>0.991</v>
      </c>
    </row>
    <row r="49" spans="1:15" ht="15">
      <c r="A49" s="1"/>
      <c r="B49" s="6">
        <v>43</v>
      </c>
      <c r="C49" s="20">
        <v>0.943</v>
      </c>
      <c r="D49" s="20">
        <v>0.923</v>
      </c>
      <c r="E49" s="1"/>
      <c r="F49" s="37">
        <v>40</v>
      </c>
      <c r="G49" s="37">
        <v>0.919</v>
      </c>
      <c r="H49" s="37">
        <v>0.928</v>
      </c>
      <c r="I49" s="37">
        <v>0.94</v>
      </c>
      <c r="J49" s="37">
        <v>0.949</v>
      </c>
      <c r="K49" s="37">
        <v>0.972</v>
      </c>
      <c r="L49" s="37">
        <v>0.985</v>
      </c>
      <c r="M49" s="37">
        <v>0.987</v>
      </c>
      <c r="N49" s="37">
        <v>0.989</v>
      </c>
      <c r="O49" s="37">
        <v>0.991</v>
      </c>
    </row>
    <row r="50" spans="1:15" ht="15">
      <c r="A50" s="1"/>
      <c r="B50" s="6">
        <v>44</v>
      </c>
      <c r="C50" s="20">
        <v>0.944</v>
      </c>
      <c r="D50" s="20">
        <v>0.924</v>
      </c>
      <c r="E50" s="1"/>
      <c r="F50" s="37">
        <v>41</v>
      </c>
      <c r="G50" s="37">
        <v>0.92</v>
      </c>
      <c r="H50" s="37">
        <v>0.929</v>
      </c>
      <c r="I50" s="37">
        <v>0.941</v>
      </c>
      <c r="J50" s="37">
        <v>0.95</v>
      </c>
      <c r="K50" s="37">
        <v>0.972</v>
      </c>
      <c r="L50" s="37">
        <v>0.985</v>
      </c>
      <c r="M50" s="37">
        <v>0.987</v>
      </c>
      <c r="N50" s="37">
        <v>0.989</v>
      </c>
      <c r="O50" s="37">
        <v>0.991</v>
      </c>
    </row>
    <row r="51" spans="1:15" ht="15">
      <c r="A51" s="1"/>
      <c r="B51" s="6">
        <v>45</v>
      </c>
      <c r="C51" s="20">
        <v>0.945</v>
      </c>
      <c r="D51" s="20">
        <v>0.926</v>
      </c>
      <c r="E51" s="1"/>
      <c r="F51" s="37">
        <v>42</v>
      </c>
      <c r="G51" s="37">
        <v>0.922</v>
      </c>
      <c r="H51" s="37">
        <v>0.93</v>
      </c>
      <c r="I51" s="37">
        <v>0.942</v>
      </c>
      <c r="J51" s="37">
        <v>0.951</v>
      </c>
      <c r="K51" s="37">
        <v>0.972</v>
      </c>
      <c r="L51" s="37">
        <v>0.985</v>
      </c>
      <c r="M51" s="37">
        <v>0.987</v>
      </c>
      <c r="N51" s="37">
        <v>0.989</v>
      </c>
      <c r="O51" s="37">
        <v>0.991</v>
      </c>
    </row>
    <row r="52" spans="1:15" ht="15">
      <c r="A52" s="1"/>
      <c r="B52" s="6">
        <v>46</v>
      </c>
      <c r="C52" s="20">
        <v>0.945</v>
      </c>
      <c r="D52" s="20">
        <v>0.927</v>
      </c>
      <c r="E52" s="1"/>
      <c r="F52" s="37">
        <v>43</v>
      </c>
      <c r="G52" s="37">
        <v>0.923</v>
      </c>
      <c r="H52" s="37">
        <v>0.932</v>
      </c>
      <c r="I52" s="37">
        <v>0.943</v>
      </c>
      <c r="J52" s="37">
        <v>0.951</v>
      </c>
      <c r="K52" s="37">
        <v>0.973</v>
      </c>
      <c r="L52" s="37">
        <v>0.985</v>
      </c>
      <c r="M52" s="37">
        <v>0.987</v>
      </c>
      <c r="N52" s="37">
        <v>0.99</v>
      </c>
      <c r="O52" s="37">
        <v>0.991</v>
      </c>
    </row>
    <row r="53" spans="1:15" ht="15">
      <c r="A53" s="1"/>
      <c r="B53" s="6">
        <v>47</v>
      </c>
      <c r="C53" s="20">
        <v>0.946</v>
      </c>
      <c r="D53" s="20">
        <v>0.928</v>
      </c>
      <c r="E53" s="1"/>
      <c r="F53" s="37">
        <v>44</v>
      </c>
      <c r="G53" s="37">
        <v>0.924</v>
      </c>
      <c r="H53" s="37">
        <v>0.933</v>
      </c>
      <c r="I53" s="37">
        <v>0.944</v>
      </c>
      <c r="J53" s="37">
        <v>0.952</v>
      </c>
      <c r="K53" s="37">
        <v>0.973</v>
      </c>
      <c r="L53" s="37">
        <v>0.985</v>
      </c>
      <c r="M53" s="37">
        <v>0.987</v>
      </c>
      <c r="N53" s="37">
        <v>0.99</v>
      </c>
      <c r="O53" s="37">
        <v>0.991</v>
      </c>
    </row>
    <row r="54" spans="1:15" ht="15">
      <c r="A54" s="1"/>
      <c r="B54" s="6">
        <v>48</v>
      </c>
      <c r="C54" s="20">
        <v>0.947</v>
      </c>
      <c r="D54" s="20">
        <v>0.929</v>
      </c>
      <c r="E54" s="1"/>
      <c r="F54" s="37">
        <v>45</v>
      </c>
      <c r="G54" s="37">
        <v>0.926</v>
      </c>
      <c r="H54" s="37">
        <v>0.934</v>
      </c>
      <c r="I54" s="37">
        <v>0.945</v>
      </c>
      <c r="J54" s="37">
        <v>0.953</v>
      </c>
      <c r="K54" s="37">
        <v>0.973</v>
      </c>
      <c r="L54" s="37">
        <v>0.985</v>
      </c>
      <c r="M54" s="37">
        <v>0.988</v>
      </c>
      <c r="N54" s="37">
        <v>0.99</v>
      </c>
      <c r="O54" s="37">
        <v>0.991</v>
      </c>
    </row>
    <row r="55" spans="1:15" ht="15">
      <c r="A55" s="1"/>
      <c r="B55" s="6">
        <v>49</v>
      </c>
      <c r="C55" s="20">
        <v>0.947</v>
      </c>
      <c r="D55" s="20">
        <v>0.929</v>
      </c>
      <c r="E55" s="1"/>
      <c r="F55" s="37">
        <v>46</v>
      </c>
      <c r="G55" s="37">
        <v>0.927</v>
      </c>
      <c r="H55" s="37">
        <v>0.935</v>
      </c>
      <c r="I55" s="37">
        <v>0.945</v>
      </c>
      <c r="J55" s="37">
        <v>0.953</v>
      </c>
      <c r="K55" s="37">
        <v>0.974</v>
      </c>
      <c r="L55" s="37">
        <v>0.985</v>
      </c>
      <c r="M55" s="37">
        <v>0.988</v>
      </c>
      <c r="N55" s="37">
        <v>0.99</v>
      </c>
      <c r="O55" s="37">
        <v>0.991</v>
      </c>
    </row>
    <row r="56" spans="1:15" ht="15">
      <c r="A56" s="1"/>
      <c r="B56" s="6">
        <v>50</v>
      </c>
      <c r="C56" s="20">
        <v>0.947</v>
      </c>
      <c r="D56" s="20">
        <v>0.93</v>
      </c>
      <c r="E56" s="1"/>
      <c r="F56" s="37">
        <v>47</v>
      </c>
      <c r="G56" s="37">
        <v>0.928</v>
      </c>
      <c r="H56" s="37">
        <v>0.936</v>
      </c>
      <c r="I56" s="37">
        <v>0.946</v>
      </c>
      <c r="J56" s="37">
        <v>0.954</v>
      </c>
      <c r="K56" s="37">
        <v>0.974</v>
      </c>
      <c r="L56" s="37">
        <v>0.985</v>
      </c>
      <c r="M56" s="37">
        <v>0.988</v>
      </c>
      <c r="N56" s="37">
        <v>0.99</v>
      </c>
      <c r="O56" s="37">
        <v>0.991</v>
      </c>
    </row>
    <row r="57" spans="6:15" ht="15">
      <c r="F57" s="37">
        <v>48</v>
      </c>
      <c r="G57" s="37">
        <v>0.929</v>
      </c>
      <c r="H57" s="37">
        <v>0.937</v>
      </c>
      <c r="I57" s="37">
        <v>0.947</v>
      </c>
      <c r="J57" s="37">
        <v>0.954</v>
      </c>
      <c r="K57" s="37">
        <v>0.974</v>
      </c>
      <c r="L57" s="37">
        <v>0.985</v>
      </c>
      <c r="M57" s="37">
        <v>0.988</v>
      </c>
      <c r="N57" s="37">
        <v>0.99</v>
      </c>
      <c r="O57" s="37">
        <v>0.991</v>
      </c>
    </row>
    <row r="58" spans="6:15" ht="15">
      <c r="F58" s="37">
        <v>49</v>
      </c>
      <c r="G58" s="37">
        <v>0.929</v>
      </c>
      <c r="H58" s="37">
        <v>0.937</v>
      </c>
      <c r="I58" s="37">
        <v>0.947</v>
      </c>
      <c r="J58" s="37">
        <v>0.955</v>
      </c>
      <c r="K58" s="37">
        <v>0.974</v>
      </c>
      <c r="L58" s="37">
        <v>0.985</v>
      </c>
      <c r="M58" s="37">
        <v>0.988</v>
      </c>
      <c r="N58" s="37">
        <v>0.99</v>
      </c>
      <c r="O58" s="37">
        <v>0.991</v>
      </c>
    </row>
    <row r="59" spans="6:15" ht="15">
      <c r="F59" s="37">
        <v>50</v>
      </c>
      <c r="G59" s="37">
        <v>0.93</v>
      </c>
      <c r="H59" s="37">
        <v>0.938</v>
      </c>
      <c r="I59" s="37">
        <v>0.947</v>
      </c>
      <c r="J59" s="37">
        <v>0.955</v>
      </c>
      <c r="K59" s="37">
        <v>0.974</v>
      </c>
      <c r="L59" s="37">
        <v>0.985</v>
      </c>
      <c r="M59" s="37">
        <v>0.988</v>
      </c>
      <c r="N59" s="37">
        <v>0.99</v>
      </c>
      <c r="O59" s="37">
        <v>0.991</v>
      </c>
    </row>
  </sheetData>
  <sheetProtection sheet="1" objects="1" scenarios="1"/>
  <mergeCells count="1">
    <mergeCell ref="G10:O10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7"/>
  <dimension ref="A1:AV34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00390625" style="1" customWidth="1"/>
    <col min="3" max="12" width="6.57421875" style="1" bestFit="1" customWidth="1"/>
    <col min="13" max="13" width="6.8515625" style="1" customWidth="1"/>
    <col min="14" max="14" width="7.421875" style="1" customWidth="1"/>
    <col min="15" max="15" width="7.28125" style="1" customWidth="1"/>
    <col min="16" max="16" width="7.00390625" style="1" customWidth="1"/>
    <col min="17" max="17" width="7.57421875" style="1" customWidth="1"/>
    <col min="18" max="47" width="8.00390625" style="1" customWidth="1"/>
    <col min="48" max="237" width="9.140625" style="1" customWidth="1"/>
    <col min="238" max="16384" width="9.140625" style="0" customWidth="1"/>
  </cols>
  <sheetData>
    <row r="1" ht="18.75">
      <c r="C1" s="2" t="s">
        <v>7</v>
      </c>
    </row>
    <row r="2" ht="13.5" thickBot="1"/>
    <row r="3" ht="12.75">
      <c r="A3" s="3" t="s">
        <v>0</v>
      </c>
    </row>
    <row r="4" spans="1:48" ht="12.75">
      <c r="A4" s="4" t="s">
        <v>5</v>
      </c>
      <c r="B4" s="5">
        <v>5</v>
      </c>
      <c r="C4" s="5">
        <v>6</v>
      </c>
      <c r="D4" s="5">
        <v>7</v>
      </c>
      <c r="E4" s="5">
        <v>8</v>
      </c>
      <c r="F4" s="5">
        <v>9</v>
      </c>
      <c r="G4" s="5">
        <v>10</v>
      </c>
      <c r="H4" s="5">
        <v>11</v>
      </c>
      <c r="I4" s="5">
        <v>12</v>
      </c>
      <c r="J4" s="5">
        <v>13</v>
      </c>
      <c r="K4" s="5">
        <v>14</v>
      </c>
      <c r="L4" s="5">
        <v>15</v>
      </c>
      <c r="M4" s="5">
        <v>16</v>
      </c>
      <c r="N4" s="5">
        <v>17</v>
      </c>
      <c r="O4" s="5">
        <v>18</v>
      </c>
      <c r="P4" s="5">
        <v>19</v>
      </c>
      <c r="Q4" s="5">
        <v>20</v>
      </c>
      <c r="R4" s="5">
        <v>21</v>
      </c>
      <c r="S4" s="5">
        <v>22</v>
      </c>
      <c r="T4" s="5">
        <v>23</v>
      </c>
      <c r="U4" s="5">
        <v>24</v>
      </c>
      <c r="V4" s="5">
        <v>25</v>
      </c>
      <c r="W4" s="5">
        <v>26</v>
      </c>
      <c r="X4" s="5">
        <v>27</v>
      </c>
      <c r="Y4" s="5">
        <v>28</v>
      </c>
      <c r="Z4" s="5">
        <v>29</v>
      </c>
      <c r="AA4" s="5">
        <v>30</v>
      </c>
      <c r="AB4" s="5">
        <v>31</v>
      </c>
      <c r="AC4" s="5">
        <v>32</v>
      </c>
      <c r="AD4" s="5">
        <v>33</v>
      </c>
      <c r="AE4" s="5">
        <v>34</v>
      </c>
      <c r="AF4" s="5">
        <v>35</v>
      </c>
      <c r="AG4" s="5">
        <v>36</v>
      </c>
      <c r="AH4" s="5">
        <v>37</v>
      </c>
      <c r="AI4" s="5">
        <v>38</v>
      </c>
      <c r="AJ4" s="5">
        <v>39</v>
      </c>
      <c r="AK4" s="5">
        <v>40</v>
      </c>
      <c r="AL4" s="5">
        <v>41</v>
      </c>
      <c r="AM4" s="5">
        <v>42</v>
      </c>
      <c r="AN4" s="5">
        <v>43</v>
      </c>
      <c r="AO4" s="5">
        <v>44</v>
      </c>
      <c r="AP4" s="5">
        <v>45</v>
      </c>
      <c r="AQ4" s="5">
        <v>46</v>
      </c>
      <c r="AR4" s="5">
        <v>47</v>
      </c>
      <c r="AS4" s="5">
        <v>48</v>
      </c>
      <c r="AT4" s="5">
        <v>49</v>
      </c>
      <c r="AU4" s="5">
        <v>50</v>
      </c>
      <c r="AV4" s="22"/>
    </row>
    <row r="5" spans="1:47" ht="12.75">
      <c r="A5" s="6">
        <v>1</v>
      </c>
      <c r="B5" s="7">
        <v>0.6646</v>
      </c>
      <c r="C5" s="7">
        <v>0.6431</v>
      </c>
      <c r="D5" s="7">
        <v>0.6233</v>
      </c>
      <c r="E5" s="7">
        <v>0.6052</v>
      </c>
      <c r="F5" s="7">
        <v>0.5888</v>
      </c>
      <c r="G5" s="7">
        <v>0.5739</v>
      </c>
      <c r="H5" s="7">
        <v>0.5601</v>
      </c>
      <c r="I5" s="7">
        <v>0.5475</v>
      </c>
      <c r="J5" s="7">
        <v>0.5359</v>
      </c>
      <c r="K5" s="7">
        <v>0.5251</v>
      </c>
      <c r="L5" s="7">
        <v>0.515</v>
      </c>
      <c r="M5" s="7">
        <v>0.5056</v>
      </c>
      <c r="N5" s="7">
        <v>0.4968</v>
      </c>
      <c r="O5" s="7">
        <v>0.4886</v>
      </c>
      <c r="P5" s="7">
        <v>0.4808</v>
      </c>
      <c r="Q5" s="7">
        <v>0.4734</v>
      </c>
      <c r="R5" s="7">
        <v>0.4643</v>
      </c>
      <c r="S5" s="7">
        <v>0.459</v>
      </c>
      <c r="T5" s="7">
        <v>0.4542</v>
      </c>
      <c r="U5" s="7">
        <v>0.4493</v>
      </c>
      <c r="V5" s="7">
        <v>0.445</v>
      </c>
      <c r="W5" s="7">
        <v>0.4407</v>
      </c>
      <c r="X5" s="7">
        <v>0.4366</v>
      </c>
      <c r="Y5" s="8">
        <v>0.4328</v>
      </c>
      <c r="Z5" s="8">
        <v>0.4291</v>
      </c>
      <c r="AA5" s="8">
        <v>0.4254</v>
      </c>
      <c r="AB5" s="8">
        <v>0.422</v>
      </c>
      <c r="AC5" s="8">
        <v>0.4188</v>
      </c>
      <c r="AD5" s="9">
        <v>0.4156</v>
      </c>
      <c r="AE5" s="9">
        <v>0.4127</v>
      </c>
      <c r="AF5" s="8">
        <v>0.4096</v>
      </c>
      <c r="AG5" s="8">
        <v>0.4068</v>
      </c>
      <c r="AH5" s="8">
        <v>0.404</v>
      </c>
      <c r="AI5" s="9">
        <v>0.4015</v>
      </c>
      <c r="AJ5" s="7">
        <v>0.3989</v>
      </c>
      <c r="AK5" s="7">
        <v>0.3964</v>
      </c>
      <c r="AL5" s="7">
        <v>0.394</v>
      </c>
      <c r="AM5" s="10" t="s">
        <v>6</v>
      </c>
      <c r="AN5" s="7">
        <v>0.3894</v>
      </c>
      <c r="AO5" s="7">
        <v>0.3872</v>
      </c>
      <c r="AP5" s="7">
        <v>0.385</v>
      </c>
      <c r="AQ5" s="7">
        <v>0.383</v>
      </c>
      <c r="AR5" s="7">
        <v>0.3808</v>
      </c>
      <c r="AS5" s="7">
        <v>0.3789</v>
      </c>
      <c r="AT5" s="7">
        <v>0.377</v>
      </c>
      <c r="AU5" s="7">
        <v>0.3751</v>
      </c>
    </row>
    <row r="6" spans="1:47" ht="12.75">
      <c r="A6" s="6">
        <v>2</v>
      </c>
      <c r="B6" s="7">
        <v>0.2413</v>
      </c>
      <c r="C6" s="7">
        <v>0.2806</v>
      </c>
      <c r="D6" s="7">
        <v>0.3031</v>
      </c>
      <c r="E6" s="7">
        <v>0.3164</v>
      </c>
      <c r="F6" s="7">
        <v>0.3244</v>
      </c>
      <c r="G6" s="7">
        <v>0.3291</v>
      </c>
      <c r="H6" s="7">
        <v>0.3315</v>
      </c>
      <c r="I6" s="7">
        <v>0.3325</v>
      </c>
      <c r="J6" s="7">
        <v>0.3325</v>
      </c>
      <c r="K6" s="7">
        <v>0.3318</v>
      </c>
      <c r="L6" s="7">
        <v>0.3306</v>
      </c>
      <c r="M6" s="7">
        <v>0.329</v>
      </c>
      <c r="N6" s="7">
        <v>0.3273</v>
      </c>
      <c r="O6" s="7">
        <v>0.3253</v>
      </c>
      <c r="P6" s="7">
        <v>0.3232</v>
      </c>
      <c r="Q6" s="7">
        <v>0.3211</v>
      </c>
      <c r="R6" s="7">
        <v>0.3185</v>
      </c>
      <c r="S6" s="10">
        <v>0.3156</v>
      </c>
      <c r="T6" s="7">
        <v>0.3126</v>
      </c>
      <c r="U6" s="7">
        <v>0.3098</v>
      </c>
      <c r="V6" s="7">
        <v>0.3069</v>
      </c>
      <c r="W6" s="7">
        <v>0.3043</v>
      </c>
      <c r="X6" s="7">
        <v>0.3018</v>
      </c>
      <c r="Y6" s="8">
        <v>0.2992</v>
      </c>
      <c r="Z6" s="8">
        <v>0.2968</v>
      </c>
      <c r="AA6" s="8">
        <v>0.2944</v>
      </c>
      <c r="AB6" s="8">
        <v>0.2921</v>
      </c>
      <c r="AC6" s="8">
        <v>0.2898</v>
      </c>
      <c r="AD6" s="9">
        <v>0.2876</v>
      </c>
      <c r="AE6" s="9">
        <v>0.2854</v>
      </c>
      <c r="AF6" s="8">
        <v>0.2834</v>
      </c>
      <c r="AG6" s="8">
        <v>0.2813</v>
      </c>
      <c r="AH6" s="8">
        <v>0.2794</v>
      </c>
      <c r="AI6" s="8">
        <v>0.2774</v>
      </c>
      <c r="AJ6" s="7">
        <v>0.2755</v>
      </c>
      <c r="AK6" s="7">
        <v>0.2737</v>
      </c>
      <c r="AL6" s="7">
        <v>0.2719</v>
      </c>
      <c r="AM6" s="7">
        <v>0.2701</v>
      </c>
      <c r="AN6" s="7">
        <v>0.2684</v>
      </c>
      <c r="AO6" s="7">
        <v>0.2667</v>
      </c>
      <c r="AP6" s="7">
        <v>0.2651</v>
      </c>
      <c r="AQ6" s="7">
        <v>0.2635</v>
      </c>
      <c r="AR6" s="7">
        <v>0.262</v>
      </c>
      <c r="AS6" s="7">
        <v>0.2604</v>
      </c>
      <c r="AT6" s="7">
        <v>0.2589</v>
      </c>
      <c r="AU6" s="7">
        <v>0.2574</v>
      </c>
    </row>
    <row r="7" spans="1:47" ht="12.75">
      <c r="A7" s="6">
        <v>3</v>
      </c>
      <c r="B7" s="7">
        <v>0</v>
      </c>
      <c r="C7" s="7">
        <v>0.0875</v>
      </c>
      <c r="D7" s="7">
        <v>0.1401</v>
      </c>
      <c r="E7" s="7">
        <v>0.1743</v>
      </c>
      <c r="F7" s="7">
        <v>0.1976</v>
      </c>
      <c r="G7" s="7">
        <v>0.2141</v>
      </c>
      <c r="H7" s="7">
        <v>0.226</v>
      </c>
      <c r="I7" s="7">
        <v>0.2347</v>
      </c>
      <c r="J7" s="7">
        <v>0.2412</v>
      </c>
      <c r="K7" s="7">
        <v>0.246</v>
      </c>
      <c r="L7" s="7">
        <v>0.2495</v>
      </c>
      <c r="M7" s="7">
        <v>0.2521</v>
      </c>
      <c r="N7" s="7">
        <v>0.254</v>
      </c>
      <c r="O7" s="7">
        <v>0.2553</v>
      </c>
      <c r="P7" s="7">
        <v>0.2561</v>
      </c>
      <c r="Q7" s="7">
        <v>0.2565</v>
      </c>
      <c r="R7" s="7">
        <v>0.2578</v>
      </c>
      <c r="S7" s="7">
        <v>0.2571</v>
      </c>
      <c r="T7" s="7">
        <v>0.2563</v>
      </c>
      <c r="U7" s="7">
        <v>0.2554</v>
      </c>
      <c r="V7" s="7">
        <v>0.2543</v>
      </c>
      <c r="W7" s="7">
        <v>0.2533</v>
      </c>
      <c r="X7" s="7">
        <v>0.2522</v>
      </c>
      <c r="Y7" s="8">
        <v>0.251</v>
      </c>
      <c r="Z7" s="8">
        <v>0.2499</v>
      </c>
      <c r="AA7" s="9">
        <v>0.2487</v>
      </c>
      <c r="AB7" s="8">
        <v>0.2475</v>
      </c>
      <c r="AC7" s="8">
        <v>0.2463</v>
      </c>
      <c r="AD7" s="9">
        <v>0.2451</v>
      </c>
      <c r="AE7" s="9">
        <v>0.2439</v>
      </c>
      <c r="AF7" s="8">
        <v>0.2427</v>
      </c>
      <c r="AG7" s="8">
        <v>0.2415</v>
      </c>
      <c r="AH7" s="8">
        <v>0.2403</v>
      </c>
      <c r="AI7" s="8">
        <v>0.2391</v>
      </c>
      <c r="AJ7" s="7">
        <v>0.238</v>
      </c>
      <c r="AK7" s="7">
        <v>0.2368</v>
      </c>
      <c r="AL7" s="7">
        <v>0.2357</v>
      </c>
      <c r="AM7" s="7">
        <v>0.2345</v>
      </c>
      <c r="AN7" s="7">
        <v>0.2334</v>
      </c>
      <c r="AO7" s="7">
        <v>0.2323</v>
      </c>
      <c r="AP7" s="7">
        <v>0.2313</v>
      </c>
      <c r="AQ7" s="7">
        <v>0.2302</v>
      </c>
      <c r="AR7" s="7">
        <v>0.2291</v>
      </c>
      <c r="AS7" s="7">
        <v>0.2281</v>
      </c>
      <c r="AT7" s="7">
        <v>0.2271</v>
      </c>
      <c r="AU7" s="7">
        <v>0.226</v>
      </c>
    </row>
    <row r="8" spans="1:47" ht="12.75">
      <c r="A8" s="6">
        <v>4</v>
      </c>
      <c r="B8" s="7"/>
      <c r="C8" s="7"/>
      <c r="D8" s="7">
        <v>0</v>
      </c>
      <c r="E8" s="10">
        <v>0.0561</v>
      </c>
      <c r="F8" s="7">
        <v>0.0947</v>
      </c>
      <c r="G8" s="7">
        <v>0.1224</v>
      </c>
      <c r="H8" s="7">
        <v>0.1429</v>
      </c>
      <c r="I8" s="7">
        <v>0.1586</v>
      </c>
      <c r="J8" s="7">
        <v>0.1707</v>
      </c>
      <c r="K8" s="7">
        <v>0.1802</v>
      </c>
      <c r="L8" s="7">
        <v>0.1878</v>
      </c>
      <c r="M8" s="7">
        <v>0.1939</v>
      </c>
      <c r="N8" s="7">
        <v>0.1988</v>
      </c>
      <c r="O8" s="7">
        <v>0.2027</v>
      </c>
      <c r="P8" s="7">
        <v>0.2059</v>
      </c>
      <c r="Q8" s="7">
        <v>0.2085</v>
      </c>
      <c r="R8" s="7">
        <v>0.2119</v>
      </c>
      <c r="S8" s="7">
        <v>0.2131</v>
      </c>
      <c r="T8" s="7">
        <v>0.2139</v>
      </c>
      <c r="U8" s="7">
        <v>0.2145</v>
      </c>
      <c r="V8" s="7">
        <v>0.2148</v>
      </c>
      <c r="W8" s="7">
        <v>0.2151</v>
      </c>
      <c r="X8" s="7">
        <v>0.2152</v>
      </c>
      <c r="Y8" s="8">
        <v>0.2151</v>
      </c>
      <c r="Z8" s="9">
        <v>0.215</v>
      </c>
      <c r="AA8" s="8">
        <v>0.2148</v>
      </c>
      <c r="AB8" s="8">
        <v>0.2145</v>
      </c>
      <c r="AC8" s="8">
        <v>0.2141</v>
      </c>
      <c r="AD8" s="9">
        <v>0.2137</v>
      </c>
      <c r="AE8" s="9">
        <v>0.2132</v>
      </c>
      <c r="AF8" s="8">
        <v>0.2127</v>
      </c>
      <c r="AG8" s="8">
        <v>0.2121</v>
      </c>
      <c r="AH8" s="8">
        <v>0.2116</v>
      </c>
      <c r="AI8" s="8">
        <v>0.211</v>
      </c>
      <c r="AJ8" s="10">
        <v>0.2104</v>
      </c>
      <c r="AK8" s="10">
        <v>0.2098</v>
      </c>
      <c r="AL8" s="10">
        <v>0.2091</v>
      </c>
      <c r="AM8" s="10">
        <v>0.2085</v>
      </c>
      <c r="AN8" s="10">
        <v>0.2078</v>
      </c>
      <c r="AO8" s="10">
        <v>0.2072</v>
      </c>
      <c r="AP8" s="10">
        <v>0.2065</v>
      </c>
      <c r="AQ8" s="10">
        <v>0.2058</v>
      </c>
      <c r="AR8" s="10">
        <v>0.2052</v>
      </c>
      <c r="AS8" s="10">
        <v>0.2045</v>
      </c>
      <c r="AT8" s="10">
        <v>0.2038</v>
      </c>
      <c r="AU8" s="10">
        <v>0.2032</v>
      </c>
    </row>
    <row r="9" spans="1:47" ht="12.75">
      <c r="A9" s="6">
        <v>5</v>
      </c>
      <c r="B9" s="7"/>
      <c r="C9" s="7"/>
      <c r="D9" s="7"/>
      <c r="E9" s="7"/>
      <c r="F9" s="7">
        <v>0</v>
      </c>
      <c r="G9" s="7">
        <v>0.0399</v>
      </c>
      <c r="H9" s="7">
        <v>0.0695</v>
      </c>
      <c r="I9" s="7">
        <v>0.0922</v>
      </c>
      <c r="J9" s="7">
        <v>0.1099</v>
      </c>
      <c r="K9" s="7">
        <v>0.124</v>
      </c>
      <c r="L9" s="7">
        <v>0.1353</v>
      </c>
      <c r="M9" s="7">
        <v>0.1447</v>
      </c>
      <c r="N9" s="7">
        <v>0.1524</v>
      </c>
      <c r="O9" s="7">
        <v>0.1587</v>
      </c>
      <c r="P9" s="7">
        <v>0.1641</v>
      </c>
      <c r="Q9" s="7">
        <v>0.1686</v>
      </c>
      <c r="R9" s="7">
        <v>0.1736</v>
      </c>
      <c r="S9" s="7">
        <v>0.1764</v>
      </c>
      <c r="T9" s="7">
        <v>0.1787</v>
      </c>
      <c r="U9" s="7">
        <v>0.1807</v>
      </c>
      <c r="V9" s="7">
        <v>0.1822</v>
      </c>
      <c r="W9" s="7">
        <v>0.1836</v>
      </c>
      <c r="X9" s="7">
        <v>0.1848</v>
      </c>
      <c r="Y9" s="8">
        <v>0.1857</v>
      </c>
      <c r="Z9" s="8">
        <v>0.1864</v>
      </c>
      <c r="AA9" s="8">
        <v>0.187</v>
      </c>
      <c r="AB9" s="8">
        <v>0.1874</v>
      </c>
      <c r="AC9" s="8">
        <v>0.1878</v>
      </c>
      <c r="AD9" s="9">
        <v>0.188</v>
      </c>
      <c r="AE9" s="9">
        <v>0.1882</v>
      </c>
      <c r="AF9" s="8">
        <v>0.1883</v>
      </c>
      <c r="AG9" s="8">
        <v>0.1883</v>
      </c>
      <c r="AH9" s="8">
        <v>0.1883</v>
      </c>
      <c r="AI9" s="8">
        <v>0.1881</v>
      </c>
      <c r="AJ9" s="10">
        <v>0.188</v>
      </c>
      <c r="AK9" s="10">
        <v>0.1878</v>
      </c>
      <c r="AL9" s="10">
        <v>0.1876</v>
      </c>
      <c r="AM9" s="10">
        <v>0.1874</v>
      </c>
      <c r="AN9" s="10">
        <v>0.1871</v>
      </c>
      <c r="AO9" s="10">
        <v>0.1868</v>
      </c>
      <c r="AP9" s="10">
        <v>0.1865</v>
      </c>
      <c r="AQ9" s="10">
        <v>0.1862</v>
      </c>
      <c r="AR9" s="10">
        <v>0.1859</v>
      </c>
      <c r="AS9" s="10">
        <v>0.1855</v>
      </c>
      <c r="AT9" s="10">
        <v>0.1851</v>
      </c>
      <c r="AU9" s="10">
        <v>0.1847</v>
      </c>
    </row>
    <row r="10" spans="1:47" ht="12.75">
      <c r="A10" s="6">
        <v>6</v>
      </c>
      <c r="B10" s="7"/>
      <c r="C10" s="7"/>
      <c r="D10" s="7"/>
      <c r="E10" s="7"/>
      <c r="F10" s="7"/>
      <c r="G10" s="7"/>
      <c r="H10" s="7">
        <v>0</v>
      </c>
      <c r="I10" s="7">
        <v>0.0303</v>
      </c>
      <c r="J10" s="7">
        <v>0.0539</v>
      </c>
      <c r="K10" s="7">
        <v>0.0727</v>
      </c>
      <c r="L10" s="7">
        <v>0.088</v>
      </c>
      <c r="M10" s="7">
        <v>0.1005</v>
      </c>
      <c r="N10" s="7">
        <v>0.1109</v>
      </c>
      <c r="O10" s="7">
        <v>0.1197</v>
      </c>
      <c r="P10" s="7">
        <v>0.1271</v>
      </c>
      <c r="Q10" s="7">
        <v>0.1334</v>
      </c>
      <c r="R10" s="7">
        <v>0.1399</v>
      </c>
      <c r="S10" s="7">
        <v>0.1443</v>
      </c>
      <c r="T10" s="7">
        <v>0.148</v>
      </c>
      <c r="U10" s="7">
        <v>0.1512</v>
      </c>
      <c r="V10" s="7">
        <v>0.1539</v>
      </c>
      <c r="W10" s="7">
        <v>0.1563</v>
      </c>
      <c r="X10" s="7">
        <v>0.1584</v>
      </c>
      <c r="Y10" s="8">
        <v>0.1601</v>
      </c>
      <c r="Z10" s="8">
        <v>0.1616</v>
      </c>
      <c r="AA10" s="8">
        <v>0.163</v>
      </c>
      <c r="AB10" s="8">
        <v>0.1641</v>
      </c>
      <c r="AC10" s="8">
        <v>0.1651</v>
      </c>
      <c r="AD10" s="9">
        <v>0.166</v>
      </c>
      <c r="AE10" s="9">
        <v>0.1667</v>
      </c>
      <c r="AF10" s="9">
        <v>0.1673</v>
      </c>
      <c r="AG10" s="8">
        <v>0.1678</v>
      </c>
      <c r="AH10" s="8">
        <v>0.1683</v>
      </c>
      <c r="AI10" s="8">
        <v>0.1686</v>
      </c>
      <c r="AJ10" s="7">
        <v>0.1689</v>
      </c>
      <c r="AK10" s="7">
        <v>0.1691</v>
      </c>
      <c r="AL10" s="7">
        <v>0.1693</v>
      </c>
      <c r="AM10" s="7">
        <v>0.1694</v>
      </c>
      <c r="AN10" s="7">
        <v>0.1695</v>
      </c>
      <c r="AO10" s="7">
        <v>0.1695</v>
      </c>
      <c r="AP10" s="7">
        <v>0.1695</v>
      </c>
      <c r="AQ10" s="7">
        <v>0.1695</v>
      </c>
      <c r="AR10" s="7">
        <v>0.1695</v>
      </c>
      <c r="AS10" s="7">
        <v>0.1693</v>
      </c>
      <c r="AT10" s="7">
        <v>0.1692</v>
      </c>
      <c r="AU10" s="7">
        <v>0.1691</v>
      </c>
    </row>
    <row r="11" spans="1:47" ht="12.75">
      <c r="A11" s="6">
        <v>7</v>
      </c>
      <c r="B11" s="7"/>
      <c r="C11" s="7"/>
      <c r="D11" s="7"/>
      <c r="E11" s="7"/>
      <c r="F11" s="7"/>
      <c r="G11" s="7"/>
      <c r="H11" s="7"/>
      <c r="I11" s="7"/>
      <c r="J11" s="7">
        <v>0</v>
      </c>
      <c r="K11" s="7">
        <v>0.024</v>
      </c>
      <c r="L11" s="7">
        <v>0.0433</v>
      </c>
      <c r="M11" s="7">
        <v>0.0593</v>
      </c>
      <c r="N11" s="7">
        <v>0.0725</v>
      </c>
      <c r="O11" s="7">
        <v>0.0837</v>
      </c>
      <c r="P11" s="7">
        <v>0.0932</v>
      </c>
      <c r="Q11" s="7">
        <v>0.1013</v>
      </c>
      <c r="R11" s="7">
        <v>0.1092</v>
      </c>
      <c r="S11" s="7">
        <v>0.115</v>
      </c>
      <c r="T11" s="7">
        <v>0.1201</v>
      </c>
      <c r="U11" s="7">
        <v>0.1245</v>
      </c>
      <c r="V11" s="7">
        <v>0.1283</v>
      </c>
      <c r="W11" s="7">
        <v>0.1316</v>
      </c>
      <c r="X11" s="7">
        <v>0.1346</v>
      </c>
      <c r="Y11" s="8">
        <v>0.1372</v>
      </c>
      <c r="Z11" s="8">
        <v>0.1395</v>
      </c>
      <c r="AA11" s="9">
        <v>0.1415</v>
      </c>
      <c r="AB11" s="8">
        <v>0.1433</v>
      </c>
      <c r="AC11" s="8">
        <v>0.1449</v>
      </c>
      <c r="AD11" s="9">
        <v>0.1463</v>
      </c>
      <c r="AE11" s="9">
        <v>0.1475</v>
      </c>
      <c r="AF11" s="8">
        <v>0.1487</v>
      </c>
      <c r="AG11" s="8">
        <v>0.1496</v>
      </c>
      <c r="AH11" s="8">
        <v>0.1505</v>
      </c>
      <c r="AI11" s="8">
        <v>0.1513</v>
      </c>
      <c r="AJ11" s="7">
        <v>0.152</v>
      </c>
      <c r="AK11" s="7">
        <v>0.1526</v>
      </c>
      <c r="AL11" s="7">
        <v>0.1531</v>
      </c>
      <c r="AM11" s="7">
        <v>0.1535</v>
      </c>
      <c r="AN11" s="7">
        <v>0.1539</v>
      </c>
      <c r="AO11" s="7">
        <v>0.1542</v>
      </c>
      <c r="AP11" s="7">
        <v>0.1545</v>
      </c>
      <c r="AQ11" s="7">
        <v>0.1548</v>
      </c>
      <c r="AR11" s="7">
        <v>0.155</v>
      </c>
      <c r="AS11" s="7">
        <v>0.1551</v>
      </c>
      <c r="AT11" s="7">
        <v>0.1553</v>
      </c>
      <c r="AU11" s="7">
        <v>0.1554</v>
      </c>
    </row>
    <row r="12" spans="1:47" ht="12.75">
      <c r="A12" s="6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>
        <v>0</v>
      </c>
      <c r="M12" s="7">
        <v>0.0196</v>
      </c>
      <c r="N12" s="7">
        <v>0.0359</v>
      </c>
      <c r="O12" s="7">
        <v>0.0496</v>
      </c>
      <c r="P12" s="7">
        <v>0.0612</v>
      </c>
      <c r="Q12" s="7">
        <v>0.0711</v>
      </c>
      <c r="R12" s="7">
        <v>0.0804</v>
      </c>
      <c r="S12" s="7">
        <v>0.0878</v>
      </c>
      <c r="T12" s="7">
        <v>0.0941</v>
      </c>
      <c r="U12" s="7">
        <v>0.0997</v>
      </c>
      <c r="V12" s="7">
        <v>0.1046</v>
      </c>
      <c r="W12" s="7">
        <v>0.1089</v>
      </c>
      <c r="X12" s="7">
        <v>0.1128</v>
      </c>
      <c r="Y12" s="8">
        <v>0.1162</v>
      </c>
      <c r="Z12" s="9">
        <v>0.1192</v>
      </c>
      <c r="AA12" s="8">
        <v>0.1219</v>
      </c>
      <c r="AB12" s="9">
        <v>0.1243</v>
      </c>
      <c r="AC12" s="9">
        <v>0.1265</v>
      </c>
      <c r="AD12" s="9">
        <v>0.1284</v>
      </c>
      <c r="AE12" s="9">
        <v>0.1301</v>
      </c>
      <c r="AF12" s="9">
        <v>0.1317</v>
      </c>
      <c r="AG12" s="8">
        <v>0.1331</v>
      </c>
      <c r="AH12" s="8">
        <v>0.1344</v>
      </c>
      <c r="AI12" s="8">
        <v>0.1356</v>
      </c>
      <c r="AJ12" s="7">
        <v>0.1366</v>
      </c>
      <c r="AK12" s="7">
        <v>0.1376</v>
      </c>
      <c r="AL12" s="7">
        <v>0.1384</v>
      </c>
      <c r="AM12" s="7">
        <v>0.1392</v>
      </c>
      <c r="AN12" s="7">
        <v>0.1398</v>
      </c>
      <c r="AO12" s="7">
        <v>0.1405</v>
      </c>
      <c r="AP12" s="7">
        <v>0.141</v>
      </c>
      <c r="AQ12" s="7">
        <v>0.1415</v>
      </c>
      <c r="AR12" s="7">
        <v>0.142</v>
      </c>
      <c r="AS12" s="7">
        <v>0.1423</v>
      </c>
      <c r="AT12" s="7">
        <v>0.1427</v>
      </c>
      <c r="AU12" s="7">
        <v>0.143</v>
      </c>
    </row>
    <row r="13" spans="1:47" ht="12.75">
      <c r="A13" s="6">
        <v>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7"/>
      <c r="N13" s="7">
        <v>0</v>
      </c>
      <c r="O13" s="7">
        <v>0.0163</v>
      </c>
      <c r="P13" s="7">
        <v>0.0303</v>
      </c>
      <c r="Q13" s="7">
        <v>0.0422</v>
      </c>
      <c r="R13" s="7">
        <v>0.053</v>
      </c>
      <c r="S13" s="7">
        <v>0.0618</v>
      </c>
      <c r="T13" s="7">
        <v>0.0696</v>
      </c>
      <c r="U13" s="7">
        <v>0.0764</v>
      </c>
      <c r="V13" s="7">
        <v>0.0823</v>
      </c>
      <c r="W13" s="7">
        <v>0.0876</v>
      </c>
      <c r="X13" s="7">
        <v>0.0923</v>
      </c>
      <c r="Y13" s="8">
        <v>0.0965</v>
      </c>
      <c r="Z13" s="8">
        <v>0.1002</v>
      </c>
      <c r="AA13" s="8">
        <v>0.1036</v>
      </c>
      <c r="AB13" s="8">
        <v>0.1066</v>
      </c>
      <c r="AC13" s="8">
        <v>0.1093</v>
      </c>
      <c r="AD13" s="9">
        <v>0.1118</v>
      </c>
      <c r="AE13" s="9">
        <v>0.114</v>
      </c>
      <c r="AF13" s="8">
        <v>0.116</v>
      </c>
      <c r="AG13" s="8">
        <v>0.1179</v>
      </c>
      <c r="AH13" s="8">
        <v>0.1196</v>
      </c>
      <c r="AI13" s="8">
        <v>0.1211</v>
      </c>
      <c r="AJ13" s="7">
        <v>0.1225</v>
      </c>
      <c r="AK13" s="7">
        <v>0.1237</v>
      </c>
      <c r="AL13" s="7">
        <v>0.1249</v>
      </c>
      <c r="AM13" s="7">
        <v>0.1259</v>
      </c>
      <c r="AN13" s="7">
        <v>0.1269</v>
      </c>
      <c r="AO13" s="7">
        <v>0.1278</v>
      </c>
      <c r="AP13" s="7">
        <v>0.1286</v>
      </c>
      <c r="AQ13" s="7">
        <v>0.1293</v>
      </c>
      <c r="AR13" s="7">
        <v>0.13</v>
      </c>
      <c r="AS13" s="7">
        <v>0.1306</v>
      </c>
      <c r="AT13" s="7">
        <v>0.1312</v>
      </c>
      <c r="AU13" s="7">
        <v>0.1317</v>
      </c>
    </row>
    <row r="14" spans="1:47" ht="12.75">
      <c r="A14" s="6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7"/>
      <c r="N14" s="7"/>
      <c r="O14" s="7"/>
      <c r="P14" s="7">
        <v>0</v>
      </c>
      <c r="Q14" s="7">
        <v>0.014</v>
      </c>
      <c r="R14" s="7">
        <v>0.0263</v>
      </c>
      <c r="S14" s="7">
        <v>0.0368</v>
      </c>
      <c r="T14" s="7">
        <v>0.0459</v>
      </c>
      <c r="U14" s="7">
        <v>0.0539</v>
      </c>
      <c r="V14" s="7">
        <v>0.061</v>
      </c>
      <c r="W14" s="7">
        <v>0.0672</v>
      </c>
      <c r="X14" s="7">
        <v>0.0728</v>
      </c>
      <c r="Y14" s="8">
        <v>0.0778</v>
      </c>
      <c r="Z14" s="8">
        <v>0.0822</v>
      </c>
      <c r="AA14" s="9">
        <v>0.0862</v>
      </c>
      <c r="AB14" s="8">
        <v>0.0899</v>
      </c>
      <c r="AC14" s="9">
        <v>0.0931</v>
      </c>
      <c r="AD14" s="9">
        <v>0.0961</v>
      </c>
      <c r="AE14" s="9">
        <v>0.0988</v>
      </c>
      <c r="AF14" s="8">
        <v>0.1013</v>
      </c>
      <c r="AG14" s="8">
        <v>0.1036</v>
      </c>
      <c r="AH14" s="8">
        <v>0.1056</v>
      </c>
      <c r="AI14" s="8">
        <v>0.1075</v>
      </c>
      <c r="AJ14" s="7">
        <v>0.1092</v>
      </c>
      <c r="AK14" s="7">
        <v>0.1108</v>
      </c>
      <c r="AL14" s="7">
        <v>0.1123</v>
      </c>
      <c r="AM14" s="7">
        <v>0.1136</v>
      </c>
      <c r="AN14" s="7">
        <v>0.1149</v>
      </c>
      <c r="AO14" s="7">
        <v>0.116</v>
      </c>
      <c r="AP14" s="7">
        <v>0.117</v>
      </c>
      <c r="AQ14" s="7">
        <v>0.118</v>
      </c>
      <c r="AR14" s="7">
        <v>0.1189</v>
      </c>
      <c r="AS14" s="7">
        <v>0.1197</v>
      </c>
      <c r="AT14" s="7">
        <v>0.1205</v>
      </c>
      <c r="AU14" s="7">
        <v>0.1212</v>
      </c>
    </row>
    <row r="15" spans="1:47" ht="12.75">
      <c r="A15" s="6">
        <v>11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7"/>
      <c r="O15" s="7"/>
      <c r="P15" s="7"/>
      <c r="Q15" s="7"/>
      <c r="R15" s="7">
        <v>0</v>
      </c>
      <c r="S15" s="7">
        <v>0.0122</v>
      </c>
      <c r="T15" s="7">
        <v>0.0228</v>
      </c>
      <c r="U15" s="7">
        <v>0.0321</v>
      </c>
      <c r="V15" s="7">
        <v>0.0403</v>
      </c>
      <c r="W15" s="7">
        <v>0.0476</v>
      </c>
      <c r="X15" s="7">
        <v>0.054</v>
      </c>
      <c r="Y15" s="8">
        <v>0.0598</v>
      </c>
      <c r="Z15" s="8">
        <v>0.065</v>
      </c>
      <c r="AA15" s="9">
        <v>0.0697</v>
      </c>
      <c r="AB15" s="8">
        <v>0.0739</v>
      </c>
      <c r="AC15" s="8">
        <v>0.0777</v>
      </c>
      <c r="AD15" s="9">
        <v>0.0812</v>
      </c>
      <c r="AE15" s="9">
        <v>0.0844</v>
      </c>
      <c r="AF15" s="8">
        <v>0.0873</v>
      </c>
      <c r="AG15" s="8">
        <v>0.09</v>
      </c>
      <c r="AH15" s="8">
        <v>0.0924</v>
      </c>
      <c r="AI15" s="8">
        <v>0.0947</v>
      </c>
      <c r="AJ15" s="7">
        <v>0.0967</v>
      </c>
      <c r="AK15" s="7">
        <v>0.0986</v>
      </c>
      <c r="AL15" s="7">
        <v>0.1004</v>
      </c>
      <c r="AM15" s="7">
        <v>0.102</v>
      </c>
      <c r="AN15" s="7">
        <v>0.1035</v>
      </c>
      <c r="AO15" s="7">
        <v>0.1049</v>
      </c>
      <c r="AP15" s="7">
        <v>0.1062</v>
      </c>
      <c r="AQ15" s="7">
        <v>0.1073</v>
      </c>
      <c r="AR15" s="7">
        <v>0.1085</v>
      </c>
      <c r="AS15" s="7">
        <v>0.1095</v>
      </c>
      <c r="AT15" s="7">
        <v>0.1105</v>
      </c>
      <c r="AU15" s="7">
        <v>0.1113</v>
      </c>
    </row>
    <row r="16" spans="1:47" ht="12.75">
      <c r="A16" s="6">
        <v>12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v>0</v>
      </c>
      <c r="U16" s="7">
        <v>0.0107</v>
      </c>
      <c r="V16" s="7">
        <v>0.02</v>
      </c>
      <c r="W16" s="7">
        <v>0.0284</v>
      </c>
      <c r="X16" s="7">
        <v>0.0358</v>
      </c>
      <c r="Y16" s="8">
        <v>0.0424</v>
      </c>
      <c r="Z16" s="8">
        <v>0.0483</v>
      </c>
      <c r="AA16" s="8">
        <v>0.0537</v>
      </c>
      <c r="AB16" s="8">
        <v>0.0585</v>
      </c>
      <c r="AC16" s="8">
        <v>0.0629</v>
      </c>
      <c r="AD16" s="9">
        <v>0.0669</v>
      </c>
      <c r="AE16" s="9">
        <v>0.0706</v>
      </c>
      <c r="AF16" s="9">
        <v>0.0739</v>
      </c>
      <c r="AG16" s="8">
        <v>0.077</v>
      </c>
      <c r="AH16" s="8">
        <v>0.0798</v>
      </c>
      <c r="AI16" s="9">
        <v>0.0824</v>
      </c>
      <c r="AJ16" s="7">
        <v>0.0848</v>
      </c>
      <c r="AK16" s="7">
        <v>0.087</v>
      </c>
      <c r="AL16" s="7">
        <v>0.0891</v>
      </c>
      <c r="AM16" s="7">
        <v>0.0909</v>
      </c>
      <c r="AN16" s="7">
        <v>0.0927</v>
      </c>
      <c r="AO16" s="7">
        <v>0.0943</v>
      </c>
      <c r="AP16" s="7">
        <v>0.0959</v>
      </c>
      <c r="AQ16" s="7">
        <v>0.0972</v>
      </c>
      <c r="AR16" s="7">
        <v>0.0986</v>
      </c>
      <c r="AS16" s="7">
        <v>0.0998</v>
      </c>
      <c r="AT16" s="7">
        <v>0.101</v>
      </c>
      <c r="AU16" s="7">
        <v>0.102</v>
      </c>
    </row>
    <row r="17" spans="1:47" ht="12.75">
      <c r="A17" s="6">
        <v>13</v>
      </c>
      <c r="B17" s="7"/>
      <c r="C17" s="7"/>
      <c r="D17" s="7"/>
      <c r="E17" s="7"/>
      <c r="F17" s="7"/>
      <c r="G17" s="7"/>
      <c r="H17" s="10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>
        <v>0</v>
      </c>
      <c r="W17" s="7">
        <v>0.0094</v>
      </c>
      <c r="X17" s="7">
        <v>0.0178</v>
      </c>
      <c r="Y17" s="8">
        <v>0.0253</v>
      </c>
      <c r="Z17" s="8">
        <v>0.032</v>
      </c>
      <c r="AA17" s="8">
        <v>0.0381</v>
      </c>
      <c r="AB17" s="8">
        <v>0.0435</v>
      </c>
      <c r="AC17" s="8">
        <v>0.0485</v>
      </c>
      <c r="AD17" s="9">
        <v>0.053</v>
      </c>
      <c r="AE17" s="9">
        <v>0.0572</v>
      </c>
      <c r="AF17" s="8">
        <v>0.061</v>
      </c>
      <c r="AG17" s="8">
        <v>0.0645</v>
      </c>
      <c r="AH17" s="8">
        <v>0.0677</v>
      </c>
      <c r="AI17" s="8">
        <v>0.0706</v>
      </c>
      <c r="AJ17" s="7">
        <v>0.0733</v>
      </c>
      <c r="AK17" s="7">
        <v>0.0759</v>
      </c>
      <c r="AL17" s="7">
        <v>0.0782</v>
      </c>
      <c r="AM17" s="7">
        <v>0.0804</v>
      </c>
      <c r="AN17" s="7">
        <v>0.0824</v>
      </c>
      <c r="AO17" s="7">
        <v>0.0842</v>
      </c>
      <c r="AP17" s="7">
        <v>0.086</v>
      </c>
      <c r="AQ17" s="7">
        <v>0.0876</v>
      </c>
      <c r="AR17" s="7">
        <v>0.0892</v>
      </c>
      <c r="AS17" s="7">
        <v>0.0906</v>
      </c>
      <c r="AT17" s="7">
        <v>0.0919</v>
      </c>
      <c r="AU17" s="7">
        <v>0.0932</v>
      </c>
    </row>
    <row r="18" spans="1:47" ht="12.75">
      <c r="A18" s="6">
        <v>14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>
        <v>0</v>
      </c>
      <c r="Y18" s="8">
        <v>0.0084</v>
      </c>
      <c r="Z18" s="8">
        <v>0.0159</v>
      </c>
      <c r="AA18" s="8">
        <v>0.0227</v>
      </c>
      <c r="AB18" s="8">
        <v>0.0289</v>
      </c>
      <c r="AC18" s="9">
        <v>0.0344</v>
      </c>
      <c r="AD18" s="9">
        <v>0.0395</v>
      </c>
      <c r="AE18" s="9">
        <v>0.0441</v>
      </c>
      <c r="AF18" s="8">
        <v>0.0484</v>
      </c>
      <c r="AG18" s="8">
        <v>0.0523</v>
      </c>
      <c r="AH18" s="8">
        <v>0.0559</v>
      </c>
      <c r="AI18" s="8">
        <v>0.0592</v>
      </c>
      <c r="AJ18" s="7">
        <v>0.0622</v>
      </c>
      <c r="AK18" s="7">
        <v>0.0651</v>
      </c>
      <c r="AL18" s="7">
        <v>0.0677</v>
      </c>
      <c r="AM18" s="7">
        <v>0.0701</v>
      </c>
      <c r="AN18" s="7">
        <v>0.0724</v>
      </c>
      <c r="AO18" s="7">
        <v>0.0745</v>
      </c>
      <c r="AP18" s="7">
        <v>0.0765</v>
      </c>
      <c r="AQ18" s="7">
        <v>0.0783</v>
      </c>
      <c r="AR18" s="7">
        <v>0.0801</v>
      </c>
      <c r="AS18" s="7">
        <v>0.0817</v>
      </c>
      <c r="AT18" s="7">
        <v>0.0832</v>
      </c>
      <c r="AU18" s="7">
        <v>0.0846</v>
      </c>
    </row>
    <row r="19" spans="1:47" ht="12.75">
      <c r="A19" s="6">
        <v>15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9"/>
      <c r="Z19" s="9">
        <v>0</v>
      </c>
      <c r="AA19" s="8">
        <v>0.0076</v>
      </c>
      <c r="AB19" s="8">
        <v>0.0144</v>
      </c>
      <c r="AC19" s="8">
        <v>0.0206</v>
      </c>
      <c r="AD19" s="9">
        <v>0.0262</v>
      </c>
      <c r="AE19" s="9">
        <v>0.0314</v>
      </c>
      <c r="AF19" s="8">
        <v>0.0361</v>
      </c>
      <c r="AG19" s="8">
        <v>0.0404</v>
      </c>
      <c r="AH19" s="8">
        <v>0.0444</v>
      </c>
      <c r="AI19" s="8">
        <v>0.0481</v>
      </c>
      <c r="AJ19" s="7">
        <v>0.0515</v>
      </c>
      <c r="AK19" s="7">
        <v>0.0546</v>
      </c>
      <c r="AL19" s="7">
        <v>0.0575</v>
      </c>
      <c r="AM19" s="7">
        <v>0.0602</v>
      </c>
      <c r="AN19" s="7">
        <v>0.0628</v>
      </c>
      <c r="AO19" s="7">
        <v>0.0651</v>
      </c>
      <c r="AP19" s="7">
        <v>0.0673</v>
      </c>
      <c r="AQ19" s="7">
        <v>0.0694</v>
      </c>
      <c r="AR19" s="7">
        <v>0.0713</v>
      </c>
      <c r="AS19" s="7">
        <v>0.0731</v>
      </c>
      <c r="AT19" s="7">
        <v>0.0748</v>
      </c>
      <c r="AU19" s="7">
        <v>0.0764</v>
      </c>
    </row>
    <row r="20" spans="1:47" ht="12.75">
      <c r="A20" s="6">
        <v>16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2"/>
      <c r="Z20" s="8"/>
      <c r="AA20" s="8"/>
      <c r="AB20" s="8">
        <v>0</v>
      </c>
      <c r="AC20" s="8">
        <v>0.0068</v>
      </c>
      <c r="AD20" s="9">
        <v>0.0131</v>
      </c>
      <c r="AE20" s="9">
        <v>0.0187</v>
      </c>
      <c r="AF20" s="8">
        <v>0.0239</v>
      </c>
      <c r="AG20" s="9">
        <v>0.0287</v>
      </c>
      <c r="AH20" s="9">
        <v>0.0331</v>
      </c>
      <c r="AI20" s="8">
        <v>0.0372</v>
      </c>
      <c r="AJ20" s="7">
        <v>0.0409</v>
      </c>
      <c r="AK20" s="7">
        <v>0.0444</v>
      </c>
      <c r="AL20" s="7">
        <v>0.0476</v>
      </c>
      <c r="AM20" s="7">
        <v>0.0506</v>
      </c>
      <c r="AN20" s="7">
        <v>0.0534</v>
      </c>
      <c r="AO20" s="7">
        <v>0.056</v>
      </c>
      <c r="AP20" s="7">
        <v>0.0584</v>
      </c>
      <c r="AQ20" s="7">
        <v>0.0607</v>
      </c>
      <c r="AR20" s="7">
        <v>0.0628</v>
      </c>
      <c r="AS20" s="7">
        <v>0.0648</v>
      </c>
      <c r="AT20" s="7">
        <v>0.0667</v>
      </c>
      <c r="AU20" s="7">
        <v>0.0685</v>
      </c>
    </row>
    <row r="21" spans="1:47" ht="12.75">
      <c r="A21" s="6">
        <v>17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2"/>
      <c r="Z21" s="8"/>
      <c r="AA21" s="8"/>
      <c r="AB21" s="8"/>
      <c r="AC21" s="8"/>
      <c r="AD21" s="9">
        <v>0</v>
      </c>
      <c r="AE21" s="9">
        <v>0.0062</v>
      </c>
      <c r="AF21" s="8">
        <v>0.0119</v>
      </c>
      <c r="AG21" s="8">
        <v>0.0172</v>
      </c>
      <c r="AH21" s="8">
        <v>0.022</v>
      </c>
      <c r="AI21" s="8">
        <v>0.0264</v>
      </c>
      <c r="AJ21" s="7">
        <v>0.0305</v>
      </c>
      <c r="AK21" s="7">
        <v>0.0343</v>
      </c>
      <c r="AL21" s="7">
        <v>0.0379</v>
      </c>
      <c r="AM21" s="7">
        <v>0.0411</v>
      </c>
      <c r="AN21" s="7">
        <v>0.0442</v>
      </c>
      <c r="AO21" s="7">
        <v>0.0471</v>
      </c>
      <c r="AP21" s="7">
        <v>0.0497</v>
      </c>
      <c r="AQ21" s="7">
        <v>0.0522</v>
      </c>
      <c r="AR21" s="7">
        <v>0.0546</v>
      </c>
      <c r="AS21" s="7">
        <v>0.0568</v>
      </c>
      <c r="AT21" s="7">
        <v>0.0588</v>
      </c>
      <c r="AU21" s="7">
        <v>0.0608</v>
      </c>
    </row>
    <row r="22" spans="1:47" ht="12.75">
      <c r="A22" s="6">
        <v>18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2"/>
      <c r="Z22" s="8"/>
      <c r="AA22" s="8"/>
      <c r="AB22" s="8"/>
      <c r="AC22" s="8"/>
      <c r="AD22" s="8"/>
      <c r="AE22" s="8"/>
      <c r="AF22" s="8">
        <v>0</v>
      </c>
      <c r="AG22" s="8">
        <v>0.0057</v>
      </c>
      <c r="AH22" s="8">
        <v>0.011</v>
      </c>
      <c r="AI22" s="8">
        <v>0.0158</v>
      </c>
      <c r="AJ22" s="7">
        <v>0.0203</v>
      </c>
      <c r="AK22" s="7">
        <v>0.0244</v>
      </c>
      <c r="AL22" s="7">
        <v>0.0283</v>
      </c>
      <c r="AM22" s="7">
        <v>0.0318</v>
      </c>
      <c r="AN22" s="7">
        <v>0.0352</v>
      </c>
      <c r="AO22" s="7">
        <v>0.0383</v>
      </c>
      <c r="AP22" s="7">
        <v>0.0412</v>
      </c>
      <c r="AQ22" s="7">
        <v>0.0439</v>
      </c>
      <c r="AR22" s="7">
        <v>0.0465</v>
      </c>
      <c r="AS22" s="7">
        <v>0.0489</v>
      </c>
      <c r="AT22" s="7">
        <v>0.0511</v>
      </c>
      <c r="AU22" s="7">
        <v>0.0532</v>
      </c>
    </row>
    <row r="23" spans="1:47" ht="12.75">
      <c r="A23" s="6">
        <v>19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4"/>
      <c r="Z23" s="13"/>
      <c r="AA23" s="13"/>
      <c r="AB23" s="13"/>
      <c r="AC23" s="13"/>
      <c r="AD23" s="13"/>
      <c r="AE23" s="13"/>
      <c r="AF23" s="14"/>
      <c r="AG23" s="13"/>
      <c r="AH23" s="13">
        <v>0</v>
      </c>
      <c r="AI23" s="13">
        <v>0.0153</v>
      </c>
      <c r="AJ23" s="7">
        <v>0.0101</v>
      </c>
      <c r="AK23" s="7">
        <v>0.0146</v>
      </c>
      <c r="AL23" s="7">
        <v>0.0188</v>
      </c>
      <c r="AM23" s="7">
        <v>0.0227</v>
      </c>
      <c r="AN23" s="7">
        <v>0.0263</v>
      </c>
      <c r="AO23" s="7">
        <v>0.0296</v>
      </c>
      <c r="AP23" s="7">
        <v>0.0328</v>
      </c>
      <c r="AQ23" s="7">
        <v>0.0357</v>
      </c>
      <c r="AR23" s="7">
        <v>0.0385</v>
      </c>
      <c r="AS23" s="7">
        <v>0.0411</v>
      </c>
      <c r="AT23" s="7">
        <v>0.0436</v>
      </c>
      <c r="AU23" s="7">
        <v>0.0459</v>
      </c>
    </row>
    <row r="24" spans="1:47" ht="12.75">
      <c r="A24" s="6">
        <v>20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7">
        <v>0</v>
      </c>
      <c r="AK24" s="7">
        <v>0.0049</v>
      </c>
      <c r="AL24" s="7">
        <v>0.0094</v>
      </c>
      <c r="AM24" s="7">
        <v>0.0136</v>
      </c>
      <c r="AN24" s="7">
        <v>0.0175</v>
      </c>
      <c r="AO24" s="7">
        <v>0.0211</v>
      </c>
      <c r="AP24" s="7">
        <v>0.0245</v>
      </c>
      <c r="AQ24" s="7">
        <v>0.0277</v>
      </c>
      <c r="AR24" s="7">
        <v>0.0307</v>
      </c>
      <c r="AS24" s="7">
        <v>0.0335</v>
      </c>
      <c r="AT24" s="7">
        <v>0.0361</v>
      </c>
      <c r="AU24" s="7">
        <v>0.0386</v>
      </c>
    </row>
    <row r="25" spans="1:47" ht="12.75">
      <c r="A25" s="6">
        <v>21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7"/>
      <c r="AK25" s="7"/>
      <c r="AL25" s="7">
        <v>0</v>
      </c>
      <c r="AM25" s="7">
        <v>0.0045</v>
      </c>
      <c r="AN25" s="7">
        <v>0.0087</v>
      </c>
      <c r="AO25" s="7">
        <v>0.0126</v>
      </c>
      <c r="AP25" s="7">
        <v>0.0163</v>
      </c>
      <c r="AQ25" s="7">
        <v>0.0197</v>
      </c>
      <c r="AR25" s="7">
        <v>0.0229</v>
      </c>
      <c r="AS25" s="7">
        <v>0.0259</v>
      </c>
      <c r="AT25" s="7">
        <v>0.0288</v>
      </c>
      <c r="AU25" s="7">
        <v>0.0314</v>
      </c>
    </row>
    <row r="26" spans="1:47" ht="12.75">
      <c r="A26" s="6">
        <v>22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7"/>
      <c r="AK26" s="7"/>
      <c r="AL26" s="7"/>
      <c r="AM26" s="7"/>
      <c r="AN26" s="7">
        <v>0</v>
      </c>
      <c r="AO26" s="7">
        <v>0.0042</v>
      </c>
      <c r="AP26" s="7">
        <v>0.0081</v>
      </c>
      <c r="AQ26" s="7">
        <v>0.0118</v>
      </c>
      <c r="AR26" s="7">
        <v>0.0153</v>
      </c>
      <c r="AS26" s="7">
        <v>0.0185</v>
      </c>
      <c r="AT26" s="7">
        <v>0.0215</v>
      </c>
      <c r="AU26" s="7">
        <v>0.0244</v>
      </c>
    </row>
    <row r="27" spans="1:47" ht="12.75">
      <c r="A27" s="6">
        <v>23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7"/>
      <c r="AK27" s="7"/>
      <c r="AL27" s="7"/>
      <c r="AM27" s="7"/>
      <c r="AN27" s="7"/>
      <c r="AO27" s="7"/>
      <c r="AP27" s="7">
        <v>0</v>
      </c>
      <c r="AQ27" s="7">
        <v>0.0039</v>
      </c>
      <c r="AR27" s="7">
        <v>0.0076</v>
      </c>
      <c r="AS27" s="7">
        <v>0.0111</v>
      </c>
      <c r="AT27" s="7">
        <v>0.0143</v>
      </c>
      <c r="AU27" s="7">
        <v>0.0174</v>
      </c>
    </row>
    <row r="28" spans="1:47" ht="12.75">
      <c r="A28" s="6">
        <v>24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7"/>
      <c r="AK28" s="7"/>
      <c r="AL28" s="7"/>
      <c r="AM28" s="7"/>
      <c r="AN28" s="7"/>
      <c r="AO28" s="7"/>
      <c r="AP28" s="7"/>
      <c r="AQ28" s="7"/>
      <c r="AR28" s="7">
        <v>0</v>
      </c>
      <c r="AS28" s="7">
        <v>0.0037</v>
      </c>
      <c r="AT28" s="7">
        <v>0.0071</v>
      </c>
      <c r="AU28" s="7">
        <v>0.0104</v>
      </c>
    </row>
    <row r="29" spans="1:47" ht="12.75">
      <c r="A29" s="6">
        <v>25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>
        <v>0</v>
      </c>
      <c r="AU29" s="7">
        <v>0.0035</v>
      </c>
    </row>
    <row r="31" spans="34:45" ht="12.75"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</row>
    <row r="32" spans="34:45" ht="12.75">
      <c r="AH32" s="23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</row>
    <row r="33" spans="34:45" ht="12.75">
      <c r="AH33" s="23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</row>
    <row r="34" spans="34:45" ht="12.75">
      <c r="AH34" s="23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Gilles</dc:creator>
  <cp:keywords/>
  <dc:description/>
  <cp:lastModifiedBy>karim</cp:lastModifiedBy>
  <cp:lastPrinted>2009-11-15T11:50:29Z</cp:lastPrinted>
  <dcterms:created xsi:type="dcterms:W3CDTF">2007-08-20T15:46:26Z</dcterms:created>
  <dcterms:modified xsi:type="dcterms:W3CDTF">2009-11-15T11:55:15Z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